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4175" windowHeight="4815" tabRatio="925" activeTab="34"/>
  </bookViews>
  <sheets>
    <sheet name="1" sheetId="1" r:id="rId1"/>
    <sheet name="2" sheetId="4" r:id="rId2"/>
    <sheet name="4" sheetId="181" r:id="rId3"/>
    <sheet name="8" sheetId="185" r:id="rId4"/>
    <sheet name="9" sheetId="186" r:id="rId5"/>
    <sheet name="11" sheetId="325" r:id="rId6"/>
    <sheet name="13" sheetId="188" r:id="rId7"/>
    <sheet name="14" sheetId="190" r:id="rId8"/>
    <sheet name="16" sheetId="191" r:id="rId9"/>
    <sheet name="18" sheetId="300" r:id="rId10"/>
    <sheet name="19" sheetId="301" r:id="rId11"/>
    <sheet name="20" sheetId="302" r:id="rId12"/>
    <sheet name="21" sheetId="307" r:id="rId13"/>
    <sheet name="25" sheetId="305" r:id="rId14"/>
    <sheet name="29" sheetId="309" r:id="rId15"/>
    <sheet name="31" sheetId="311" r:id="rId16"/>
    <sheet name="33" sheetId="313" r:id="rId17"/>
    <sheet name="39" sheetId="319" r:id="rId18"/>
    <sheet name="40" sheetId="320" r:id="rId19"/>
    <sheet name="41" sheetId="323" r:id="rId20"/>
    <sheet name="26 فارغ (3)" sheetId="298" state="hidden" r:id="rId21"/>
    <sheet name="45" sheetId="327" r:id="rId22"/>
    <sheet name="47" sheetId="329" r:id="rId23"/>
    <sheet name="48 " sheetId="330" r:id="rId24"/>
    <sheet name="51 " sheetId="333" r:id="rId25"/>
    <sheet name="52 " sheetId="334" r:id="rId26"/>
    <sheet name="65 " sheetId="347" r:id="rId27"/>
    <sheet name="66" sheetId="82" r:id="rId28"/>
    <sheet name="67" sheetId="83" r:id="rId29"/>
    <sheet name="68" sheetId="261" r:id="rId30"/>
    <sheet name="69" sheetId="262" r:id="rId31"/>
    <sheet name="72" sheetId="264" r:id="rId32"/>
    <sheet name="75" sheetId="194" r:id="rId33"/>
    <sheet name="78" sheetId="197" r:id="rId34"/>
    <sheet name="81" sheetId="199" r:id="rId35"/>
    <sheet name="احتساب الطاقة" sheetId="294" state="hidden" r:id="rId36"/>
    <sheet name="74 و75 الجديد لللإحتساب الجديد" sheetId="265" state="hidden" r:id="rId37"/>
  </sheets>
  <definedNames>
    <definedName name="_xlnm.Print_Area" localSheetId="0">'1'!$A$1:$R$28</definedName>
    <definedName name="_xlnm.Print_Area" localSheetId="5">'11'!$A$1:$M$27</definedName>
    <definedName name="_xlnm.Print_Area" localSheetId="6">'13'!$A$1:$M$27</definedName>
    <definedName name="_xlnm.Print_Area" localSheetId="7">'14'!$A$1:$H$27</definedName>
    <definedName name="_xlnm.Print_Area" localSheetId="8">'16'!$A$1:$H$27</definedName>
    <definedName name="_xlnm.Print_Area" localSheetId="9">'18'!$A$1:$N$28</definedName>
    <definedName name="_xlnm.Print_Area" localSheetId="10" xml:space="preserve">      '19'!$A$1:$I$28</definedName>
    <definedName name="_xlnm.Print_Area" localSheetId="1">'2'!$A$1:$N$27</definedName>
    <definedName name="_xlnm.Print_Area" localSheetId="11" xml:space="preserve">   '20'!$A$1:$K$28</definedName>
    <definedName name="_xlnm.Print_Area" localSheetId="12">'21'!$A$1:$U$27</definedName>
    <definedName name="_xlnm.Print_Area" localSheetId="13">'25'!$A$1:$U$27</definedName>
    <definedName name="_xlnm.Print_Area" localSheetId="20">'26 فارغ (3)'!$A$1:$D$25</definedName>
    <definedName name="_xlnm.Print_Area" localSheetId="14">'29'!$A$1:$Y$27</definedName>
    <definedName name="_xlnm.Print_Area" localSheetId="15">'31'!$A$1:$Y$26</definedName>
    <definedName name="_xlnm.Print_Area" localSheetId="16">'33'!$A$1:$Y$27</definedName>
    <definedName name="_xlnm.Print_Area" localSheetId="17">'39'!$A$1:$M$27</definedName>
    <definedName name="_xlnm.Print_Area" localSheetId="2">'4'!$A$1:$J$26</definedName>
    <definedName name="_xlnm.Print_Area" localSheetId="18">'40'!$A$1:$V$27</definedName>
    <definedName name="_xlnm.Print_Area" localSheetId="19">'41'!$A$1:$P$26</definedName>
    <definedName name="_xlnm.Print_Area" localSheetId="21">'45'!$A$1:$J$25</definedName>
    <definedName name="_xlnm.Print_Area" localSheetId="22">'47'!$A$1:$J$27</definedName>
    <definedName name="_xlnm.Print_Area" localSheetId="23">'48 '!$A$1:$N$27</definedName>
    <definedName name="_xlnm.Print_Area" localSheetId="24">'51 '!$A$1:$V$31</definedName>
    <definedName name="_xlnm.Print_Area" localSheetId="25">'52 '!$A$1:$V$31</definedName>
    <definedName name="_xlnm.Print_Area" localSheetId="26">'65 '!$A$1:$AN$26</definedName>
    <definedName name="_xlnm.Print_Area" localSheetId="27">'66'!$A$1:$F$27</definedName>
    <definedName name="_xlnm.Print_Area" localSheetId="28">'67'!$A$1:$AV$26</definedName>
    <definedName name="_xlnm.Print_Area" localSheetId="29">'68'!$A$1:$J$27</definedName>
    <definedName name="_xlnm.Print_Area" localSheetId="30">'69'!$A$1:$P$26</definedName>
    <definedName name="_xlnm.Print_Area" localSheetId="31">'72'!$A$1:$P$27</definedName>
    <definedName name="_xlnm.Print_Area" localSheetId="32">'75'!$A$1:$G$26</definedName>
    <definedName name="_xlnm.Print_Area" localSheetId="33">'78'!$A$1:$P$27</definedName>
    <definedName name="_xlnm.Print_Area" localSheetId="3">'8'!$A$1:$J$28</definedName>
    <definedName name="_xlnm.Print_Area" localSheetId="34">'81'!$A$1:$V$26</definedName>
    <definedName name="_xlnm.Print_Area" localSheetId="4">'9'!$A$1:$J$27</definedName>
    <definedName name="_xlnm.Print_Area" localSheetId="35">'احتساب الطاقة'!$A$1:$U$26</definedName>
  </definedNames>
  <calcPr calcId="124519"/>
  <fileRecoveryPr repairLoad="1"/>
</workbook>
</file>

<file path=xl/calcChain.xml><?xml version="1.0" encoding="utf-8"?>
<calcChain xmlns="http://schemas.openxmlformats.org/spreadsheetml/2006/main">
  <c r="F16" i="302"/>
  <c r="G17" i="300"/>
  <c r="AD6" i="347" l="1"/>
  <c r="AD7"/>
  <c r="AD8"/>
  <c r="AD9"/>
  <c r="AD11"/>
  <c r="AD12"/>
  <c r="AD13"/>
  <c r="AD14"/>
  <c r="AD19"/>
  <c r="AD20"/>
  <c r="AD21"/>
  <c r="AD23"/>
  <c r="AD5"/>
  <c r="AA6"/>
  <c r="AA7"/>
  <c r="AA8"/>
  <c r="AA9"/>
  <c r="AA10"/>
  <c r="AA11"/>
  <c r="AA12"/>
  <c r="AA13"/>
  <c r="AA14"/>
  <c r="AA15"/>
  <c r="AA16"/>
  <c r="AA17"/>
  <c r="AA18"/>
  <c r="AA19"/>
  <c r="AA20"/>
  <c r="AA21"/>
  <c r="AA22"/>
  <c r="AA23"/>
  <c r="AA5"/>
  <c r="J23"/>
  <c r="J6"/>
  <c r="J7"/>
  <c r="J8"/>
  <c r="J9"/>
  <c r="J11"/>
  <c r="J12"/>
  <c r="J13"/>
  <c r="J14"/>
  <c r="J19"/>
  <c r="J20"/>
  <c r="J21"/>
  <c r="J5"/>
  <c r="G6"/>
  <c r="G7"/>
  <c r="G8"/>
  <c r="G9"/>
  <c r="G10"/>
  <c r="G11"/>
  <c r="G12"/>
  <c r="G13"/>
  <c r="G14"/>
  <c r="G15"/>
  <c r="G16"/>
  <c r="G17"/>
  <c r="G18"/>
  <c r="G19"/>
  <c r="G20"/>
  <c r="G21"/>
  <c r="G22"/>
  <c r="I23"/>
  <c r="F23"/>
  <c r="G23" s="1"/>
  <c r="G5"/>
  <c r="Y23"/>
  <c r="E23"/>
  <c r="U24" i="333"/>
  <c r="B23" i="329"/>
  <c r="C23"/>
  <c r="D23"/>
  <c r="E23"/>
  <c r="F23"/>
  <c r="G23"/>
  <c r="H23"/>
  <c r="I23"/>
  <c r="AN23" i="347" l="1"/>
  <c r="AM23"/>
  <c r="AL23"/>
  <c r="AK23"/>
  <c r="AJ23"/>
  <c r="AI23"/>
  <c r="AH23"/>
  <c r="AG23"/>
  <c r="AF23"/>
  <c r="AC23"/>
  <c r="Z23"/>
  <c r="T23"/>
  <c r="S23"/>
  <c r="R23"/>
  <c r="Q23"/>
  <c r="P23"/>
  <c r="O23"/>
  <c r="N23"/>
  <c r="M23"/>
  <c r="L23"/>
  <c r="AN21"/>
  <c r="AM21"/>
  <c r="AL21"/>
  <c r="AK21"/>
  <c r="AJ21"/>
  <c r="AI21"/>
  <c r="AH21"/>
  <c r="AG21"/>
  <c r="AF21"/>
  <c r="T21"/>
  <c r="S21"/>
  <c r="R21"/>
  <c r="Q21"/>
  <c r="P21"/>
  <c r="O21"/>
  <c r="N21"/>
  <c r="M21"/>
  <c r="L21"/>
  <c r="AN20"/>
  <c r="AM20"/>
  <c r="AL20"/>
  <c r="AK20"/>
  <c r="AJ20"/>
  <c r="AI20"/>
  <c r="AH20"/>
  <c r="AG20"/>
  <c r="AF20"/>
  <c r="T20"/>
  <c r="S20"/>
  <c r="R20"/>
  <c r="Q20"/>
  <c r="P20"/>
  <c r="O20"/>
  <c r="N20"/>
  <c r="M20"/>
  <c r="L20"/>
  <c r="AN19"/>
  <c r="AM19"/>
  <c r="AL19"/>
  <c r="AK19"/>
  <c r="AJ19"/>
  <c r="AI19"/>
  <c r="AH19"/>
  <c r="AG19"/>
  <c r="AF19"/>
  <c r="T19"/>
  <c r="S19"/>
  <c r="R19"/>
  <c r="Q19"/>
  <c r="P19"/>
  <c r="O19"/>
  <c r="N19"/>
  <c r="M19"/>
  <c r="L19"/>
  <c r="AN15"/>
  <c r="AM15"/>
  <c r="AL15"/>
  <c r="AK15"/>
  <c r="AJ15"/>
  <c r="AI15"/>
  <c r="AH15"/>
  <c r="AG15"/>
  <c r="AF15"/>
  <c r="T15"/>
  <c r="S15"/>
  <c r="R15"/>
  <c r="Q15"/>
  <c r="P15"/>
  <c r="O15"/>
  <c r="N15"/>
  <c r="M15"/>
  <c r="L15"/>
  <c r="AN14"/>
  <c r="AM14"/>
  <c r="AL14"/>
  <c r="AK14"/>
  <c r="AJ14"/>
  <c r="AI14"/>
  <c r="AH14"/>
  <c r="AG14"/>
  <c r="AF14"/>
  <c r="T14"/>
  <c r="S14"/>
  <c r="R14"/>
  <c r="Q14"/>
  <c r="P14"/>
  <c r="O14"/>
  <c r="N14"/>
  <c r="M14"/>
  <c r="L14"/>
  <c r="AN13"/>
  <c r="AM13"/>
  <c r="AL13"/>
  <c r="AK13"/>
  <c r="AJ13"/>
  <c r="AI13"/>
  <c r="AH13"/>
  <c r="AG13"/>
  <c r="AF13"/>
  <c r="T13"/>
  <c r="S13"/>
  <c r="R13"/>
  <c r="Q13"/>
  <c r="P13"/>
  <c r="O13"/>
  <c r="N13"/>
  <c r="M13"/>
  <c r="L13"/>
  <c r="AN12"/>
  <c r="AM12"/>
  <c r="AL12"/>
  <c r="AK12"/>
  <c r="AJ12"/>
  <c r="AI12"/>
  <c r="AH12"/>
  <c r="AG12"/>
  <c r="AF12"/>
  <c r="T12"/>
  <c r="S12"/>
  <c r="R12"/>
  <c r="Q12"/>
  <c r="P12"/>
  <c r="O12"/>
  <c r="N12"/>
  <c r="M12"/>
  <c r="L12"/>
  <c r="AN11"/>
  <c r="AM11"/>
  <c r="AL11"/>
  <c r="AK11"/>
  <c r="AJ11"/>
  <c r="AI11"/>
  <c r="AH11"/>
  <c r="AG11"/>
  <c r="AF11"/>
  <c r="T11"/>
  <c r="S11"/>
  <c r="R11"/>
  <c r="Q11"/>
  <c r="P11"/>
  <c r="O11"/>
  <c r="N11"/>
  <c r="M11"/>
  <c r="L11"/>
  <c r="AN9"/>
  <c r="AM9"/>
  <c r="AL9"/>
  <c r="AK9"/>
  <c r="AJ9"/>
  <c r="AI9"/>
  <c r="AH9"/>
  <c r="AG9"/>
  <c r="AF9"/>
  <c r="T9"/>
  <c r="S9"/>
  <c r="R9"/>
  <c r="Q9"/>
  <c r="P9"/>
  <c r="O9"/>
  <c r="N9"/>
  <c r="M9"/>
  <c r="L9"/>
  <c r="AN8"/>
  <c r="AM8"/>
  <c r="AL8"/>
  <c r="AK8"/>
  <c r="AJ8"/>
  <c r="AI8"/>
  <c r="AH8"/>
  <c r="AG8"/>
  <c r="AF8"/>
  <c r="T8"/>
  <c r="S8"/>
  <c r="R8"/>
  <c r="Q8"/>
  <c r="P8"/>
  <c r="O8"/>
  <c r="N8"/>
  <c r="M8"/>
  <c r="L8"/>
  <c r="AN7"/>
  <c r="AM7"/>
  <c r="AL7"/>
  <c r="AK7"/>
  <c r="AJ7"/>
  <c r="AI7"/>
  <c r="AH7"/>
  <c r="AG7"/>
  <c r="AF7"/>
  <c r="T7"/>
  <c r="S7"/>
  <c r="R7"/>
  <c r="Q7"/>
  <c r="P7"/>
  <c r="O7"/>
  <c r="N7"/>
  <c r="M7"/>
  <c r="L7"/>
  <c r="AN6"/>
  <c r="AM6"/>
  <c r="AL6"/>
  <c r="AK6"/>
  <c r="AJ6"/>
  <c r="AI6"/>
  <c r="AH6"/>
  <c r="AG6"/>
  <c r="AF6"/>
  <c r="T6"/>
  <c r="S6"/>
  <c r="R6"/>
  <c r="Q6"/>
  <c r="P6"/>
  <c r="O6"/>
  <c r="N6"/>
  <c r="M6"/>
  <c r="L6"/>
  <c r="AN5"/>
  <c r="AM5"/>
  <c r="AL5"/>
  <c r="AK5"/>
  <c r="AJ5"/>
  <c r="AI5"/>
  <c r="AH5"/>
  <c r="AG5"/>
  <c r="AF5"/>
  <c r="T5"/>
  <c r="S5"/>
  <c r="R5"/>
  <c r="Q5"/>
  <c r="P5"/>
  <c r="O5"/>
  <c r="N5"/>
  <c r="M5"/>
  <c r="L5"/>
  <c r="U24" i="334"/>
  <c r="T24"/>
  <c r="V24" s="1"/>
  <c r="R24"/>
  <c r="Q24"/>
  <c r="O24"/>
  <c r="N24"/>
  <c r="P24" s="1"/>
  <c r="M24"/>
  <c r="J24"/>
  <c r="I24"/>
  <c r="K24" s="1"/>
  <c r="G24"/>
  <c r="F24"/>
  <c r="H24" s="1"/>
  <c r="D24"/>
  <c r="C24"/>
  <c r="E24" s="1"/>
  <c r="V23"/>
  <c r="S23"/>
  <c r="P23"/>
  <c r="K23"/>
  <c r="H23"/>
  <c r="E23"/>
  <c r="V22"/>
  <c r="S22"/>
  <c r="P22"/>
  <c r="K22"/>
  <c r="H22"/>
  <c r="E22"/>
  <c r="V21"/>
  <c r="S21"/>
  <c r="P21"/>
  <c r="K21"/>
  <c r="H21"/>
  <c r="E21"/>
  <c r="V20"/>
  <c r="S20"/>
  <c r="P20"/>
  <c r="K20"/>
  <c r="H20"/>
  <c r="E20"/>
  <c r="V19"/>
  <c r="S19"/>
  <c r="P19"/>
  <c r="K19"/>
  <c r="H19"/>
  <c r="E19"/>
  <c r="V18"/>
  <c r="S18"/>
  <c r="P18"/>
  <c r="K18"/>
  <c r="H18"/>
  <c r="E18"/>
  <c r="V17"/>
  <c r="S17"/>
  <c r="P17"/>
  <c r="K17"/>
  <c r="H17"/>
  <c r="E17"/>
  <c r="V16"/>
  <c r="S16"/>
  <c r="P16"/>
  <c r="K16"/>
  <c r="H16"/>
  <c r="E16"/>
  <c r="V15"/>
  <c r="S15"/>
  <c r="P15"/>
  <c r="K15"/>
  <c r="H15"/>
  <c r="E15"/>
  <c r="V14"/>
  <c r="S14"/>
  <c r="P14"/>
  <c r="K14"/>
  <c r="H14"/>
  <c r="E14"/>
  <c r="V13"/>
  <c r="S13"/>
  <c r="P13"/>
  <c r="K13"/>
  <c r="H13"/>
  <c r="E13"/>
  <c r="V12"/>
  <c r="S12"/>
  <c r="P12"/>
  <c r="K12"/>
  <c r="H12"/>
  <c r="E12"/>
  <c r="V11"/>
  <c r="S11"/>
  <c r="P11"/>
  <c r="K11"/>
  <c r="H11"/>
  <c r="E11"/>
  <c r="V10"/>
  <c r="S10"/>
  <c r="P10"/>
  <c r="K10"/>
  <c r="H10"/>
  <c r="E10"/>
  <c r="V9"/>
  <c r="S9"/>
  <c r="P9"/>
  <c r="K9"/>
  <c r="H9"/>
  <c r="E9"/>
  <c r="V8"/>
  <c r="S8"/>
  <c r="P8"/>
  <c r="K8"/>
  <c r="H8"/>
  <c r="E8"/>
  <c r="V7"/>
  <c r="S7"/>
  <c r="P7"/>
  <c r="K7"/>
  <c r="H7"/>
  <c r="E7"/>
  <c r="V6"/>
  <c r="S6"/>
  <c r="P6"/>
  <c r="K6"/>
  <c r="H6"/>
  <c r="E6"/>
  <c r="V24" i="333"/>
  <c r="R24"/>
  <c r="S24" s="1"/>
  <c r="O24"/>
  <c r="P24" s="1"/>
  <c r="L24"/>
  <c r="M24" s="1"/>
  <c r="I24"/>
  <c r="J24" s="1"/>
  <c r="F24"/>
  <c r="G24" s="1"/>
  <c r="C24"/>
  <c r="D24" s="1"/>
  <c r="V23"/>
  <c r="S23"/>
  <c r="P23"/>
  <c r="M23"/>
  <c r="J23"/>
  <c r="G23"/>
  <c r="D23"/>
  <c r="V22"/>
  <c r="S22"/>
  <c r="P22"/>
  <c r="M22"/>
  <c r="J22"/>
  <c r="G22"/>
  <c r="D22"/>
  <c r="V21"/>
  <c r="S21"/>
  <c r="P21"/>
  <c r="M21"/>
  <c r="J21"/>
  <c r="G21"/>
  <c r="D21"/>
  <c r="V20"/>
  <c r="S20"/>
  <c r="P20"/>
  <c r="M20"/>
  <c r="J20"/>
  <c r="G20"/>
  <c r="D20"/>
  <c r="V19"/>
  <c r="S19"/>
  <c r="P19"/>
  <c r="M19"/>
  <c r="J19"/>
  <c r="G19"/>
  <c r="D19"/>
  <c r="V18"/>
  <c r="S18"/>
  <c r="P18"/>
  <c r="M18"/>
  <c r="J18"/>
  <c r="G18"/>
  <c r="D18"/>
  <c r="V17"/>
  <c r="S17"/>
  <c r="P17"/>
  <c r="M17"/>
  <c r="J17"/>
  <c r="G17"/>
  <c r="D17"/>
  <c r="V16"/>
  <c r="S16"/>
  <c r="P16"/>
  <c r="M16"/>
  <c r="J16"/>
  <c r="G16"/>
  <c r="D16"/>
  <c r="V15"/>
  <c r="S15"/>
  <c r="P15"/>
  <c r="M15"/>
  <c r="J15"/>
  <c r="G15"/>
  <c r="D15"/>
  <c r="V14"/>
  <c r="S14"/>
  <c r="P14"/>
  <c r="M14"/>
  <c r="J14"/>
  <c r="G14"/>
  <c r="D14"/>
  <c r="V13"/>
  <c r="S13"/>
  <c r="P13"/>
  <c r="M13"/>
  <c r="J13"/>
  <c r="G13"/>
  <c r="D13"/>
  <c r="V12"/>
  <c r="S12"/>
  <c r="P12"/>
  <c r="M12"/>
  <c r="J12"/>
  <c r="G12"/>
  <c r="D12"/>
  <c r="V11"/>
  <c r="S11"/>
  <c r="P11"/>
  <c r="M11"/>
  <c r="J11"/>
  <c r="G11"/>
  <c r="D11"/>
  <c r="V10"/>
  <c r="S10"/>
  <c r="P10"/>
  <c r="M10"/>
  <c r="J10"/>
  <c r="G10"/>
  <c r="D10"/>
  <c r="V9"/>
  <c r="S9"/>
  <c r="P9"/>
  <c r="M9"/>
  <c r="J9"/>
  <c r="G9"/>
  <c r="D9"/>
  <c r="V8"/>
  <c r="S8"/>
  <c r="P8"/>
  <c r="M8"/>
  <c r="J8"/>
  <c r="G8"/>
  <c r="D8"/>
  <c r="V7"/>
  <c r="S7"/>
  <c r="P7"/>
  <c r="M7"/>
  <c r="J7"/>
  <c r="G7"/>
  <c r="D7"/>
  <c r="V6"/>
  <c r="S6"/>
  <c r="P6"/>
  <c r="M6"/>
  <c r="J6"/>
  <c r="G6"/>
  <c r="D6"/>
  <c r="J23" i="329"/>
  <c r="J22"/>
  <c r="J21"/>
  <c r="J20"/>
  <c r="J19"/>
  <c r="J18"/>
  <c r="J17"/>
  <c r="J16"/>
  <c r="J15"/>
  <c r="J14"/>
  <c r="J13"/>
  <c r="J12"/>
  <c r="J11"/>
  <c r="J10"/>
  <c r="J9"/>
  <c r="J8"/>
  <c r="J7"/>
  <c r="J6"/>
  <c r="J5"/>
  <c r="L23" i="327"/>
  <c r="K23"/>
  <c r="M23" s="1"/>
  <c r="I23"/>
  <c r="H23"/>
  <c r="G23"/>
  <c r="F23"/>
  <c r="E23"/>
  <c r="D23"/>
  <c r="J23" s="1"/>
  <c r="B23"/>
  <c r="M22"/>
  <c r="J22"/>
  <c r="M21"/>
  <c r="J21"/>
  <c r="M20"/>
  <c r="J20"/>
  <c r="M19"/>
  <c r="J19"/>
  <c r="M18"/>
  <c r="J18"/>
  <c r="M17"/>
  <c r="J17"/>
  <c r="M16"/>
  <c r="J16"/>
  <c r="M15"/>
  <c r="J15"/>
  <c r="M14"/>
  <c r="J14"/>
  <c r="M13"/>
  <c r="J13"/>
  <c r="M12"/>
  <c r="J12"/>
  <c r="M11"/>
  <c r="J11"/>
  <c r="M10"/>
  <c r="J10"/>
  <c r="M9"/>
  <c r="J9"/>
  <c r="M8"/>
  <c r="J8"/>
  <c r="M7"/>
  <c r="J7"/>
  <c r="M6"/>
  <c r="J6"/>
  <c r="M5"/>
  <c r="J5"/>
  <c r="K6" i="300"/>
  <c r="K7"/>
  <c r="K8"/>
  <c r="K9"/>
  <c r="K10"/>
  <c r="K11"/>
  <c r="K12"/>
  <c r="K13"/>
  <c r="K14"/>
  <c r="K15"/>
  <c r="K16"/>
  <c r="K17"/>
  <c r="K18"/>
  <c r="K19"/>
  <c r="K20"/>
  <c r="K21"/>
  <c r="K22"/>
  <c r="K23"/>
  <c r="K24"/>
  <c r="G6"/>
  <c r="G7"/>
  <c r="G8"/>
  <c r="G9"/>
  <c r="G10"/>
  <c r="G11"/>
  <c r="G12"/>
  <c r="G13"/>
  <c r="G14"/>
  <c r="G15"/>
  <c r="G16"/>
  <c r="G18"/>
  <c r="G19"/>
  <c r="G20"/>
  <c r="G21"/>
  <c r="G22"/>
  <c r="G23"/>
  <c r="G24"/>
  <c r="B23" i="309"/>
  <c r="J6" i="320"/>
  <c r="K6"/>
  <c r="L6"/>
  <c r="J7"/>
  <c r="K7"/>
  <c r="L7"/>
  <c r="J8"/>
  <c r="K8"/>
  <c r="L8"/>
  <c r="J9"/>
  <c r="K9"/>
  <c r="L9"/>
  <c r="J10"/>
  <c r="K10"/>
  <c r="L10"/>
  <c r="J11"/>
  <c r="K11"/>
  <c r="L11"/>
  <c r="J12"/>
  <c r="K12"/>
  <c r="L12"/>
  <c r="J13"/>
  <c r="K13"/>
  <c r="L13"/>
  <c r="J14"/>
  <c r="K14"/>
  <c r="L14"/>
  <c r="J15"/>
  <c r="K15"/>
  <c r="L15"/>
  <c r="J17"/>
  <c r="K17"/>
  <c r="L17"/>
  <c r="J18"/>
  <c r="K18"/>
  <c r="L18"/>
  <c r="J19"/>
  <c r="K19"/>
  <c r="L19"/>
  <c r="J20"/>
  <c r="K20"/>
  <c r="L20"/>
  <c r="J22"/>
  <c r="K22"/>
  <c r="L22"/>
  <c r="H5"/>
  <c r="L5" s="1"/>
  <c r="H6"/>
  <c r="H7"/>
  <c r="H8"/>
  <c r="H9"/>
  <c r="H10"/>
  <c r="H11"/>
  <c r="H12"/>
  <c r="H13"/>
  <c r="H14"/>
  <c r="H15"/>
  <c r="H16"/>
  <c r="K16" s="1"/>
  <c r="H17"/>
  <c r="H18"/>
  <c r="H19"/>
  <c r="H20"/>
  <c r="H21"/>
  <c r="H22"/>
  <c r="E23"/>
  <c r="H23" s="1"/>
  <c r="K23" s="1"/>
  <c r="F23"/>
  <c r="G23"/>
  <c r="M23" i="319"/>
  <c r="S24" i="334" l="1"/>
  <c r="L16" i="320"/>
  <c r="J16"/>
  <c r="J23"/>
  <c r="K5"/>
  <c r="L23"/>
  <c r="J5"/>
  <c r="M5" i="188"/>
  <c r="M6"/>
  <c r="M7"/>
  <c r="M8"/>
  <c r="M9"/>
  <c r="M10"/>
  <c r="M11"/>
  <c r="M12"/>
  <c r="M13"/>
  <c r="M14"/>
  <c r="M15"/>
  <c r="M16"/>
  <c r="M17"/>
  <c r="M18"/>
  <c r="M19"/>
  <c r="M20"/>
  <c r="M21"/>
  <c r="M22"/>
  <c r="M23"/>
  <c r="Y16" i="309"/>
  <c r="Y17"/>
  <c r="Y18"/>
  <c r="Y19"/>
  <c r="Y20"/>
  <c r="Y21"/>
  <c r="Y22"/>
  <c r="Y6"/>
  <c r="Y7"/>
  <c r="Y8"/>
  <c r="Y9"/>
  <c r="Y10"/>
  <c r="Y11"/>
  <c r="Y12"/>
  <c r="Y13"/>
  <c r="Y14"/>
  <c r="Y15"/>
  <c r="X23"/>
  <c r="Y23" s="1"/>
  <c r="W23"/>
  <c r="V23"/>
  <c r="U23"/>
  <c r="T23"/>
  <c r="R23"/>
  <c r="S23"/>
  <c r="Q23"/>
  <c r="M23"/>
  <c r="I23"/>
  <c r="J23"/>
  <c r="K23"/>
  <c r="D23"/>
  <c r="E23"/>
  <c r="F23"/>
  <c r="G23"/>
  <c r="E23" i="319"/>
  <c r="B23" i="298"/>
  <c r="C23"/>
  <c r="D23"/>
  <c r="O23" i="323"/>
  <c r="N23"/>
  <c r="M23"/>
  <c r="L23"/>
  <c r="K23"/>
  <c r="J23"/>
  <c r="I23"/>
  <c r="H23"/>
  <c r="G23"/>
  <c r="F23"/>
  <c r="E23"/>
  <c r="D23"/>
  <c r="C23"/>
  <c r="B23"/>
  <c r="P22"/>
  <c r="P21"/>
  <c r="P20"/>
  <c r="P19"/>
  <c r="P18"/>
  <c r="P17"/>
  <c r="P16"/>
  <c r="P15"/>
  <c r="P14"/>
  <c r="P13"/>
  <c r="P12"/>
  <c r="P11"/>
  <c r="P10"/>
  <c r="P9"/>
  <c r="P8"/>
  <c r="P7"/>
  <c r="P6"/>
  <c r="P5"/>
  <c r="Q23" i="320"/>
  <c r="AE22"/>
  <c r="AC22"/>
  <c r="AB22"/>
  <c r="AF22" s="1"/>
  <c r="Q22"/>
  <c r="AE21"/>
  <c r="AC21"/>
  <c r="AB21"/>
  <c r="AF21" s="1"/>
  <c r="Q21"/>
  <c r="AB20"/>
  <c r="Q20"/>
  <c r="AE19"/>
  <c r="AC19"/>
  <c r="AB19"/>
  <c r="AF19" s="1"/>
  <c r="Q19"/>
  <c r="AE18"/>
  <c r="AC18"/>
  <c r="AB18"/>
  <c r="AF18" s="1"/>
  <c r="Q18"/>
  <c r="AE17"/>
  <c r="AC17"/>
  <c r="AB17"/>
  <c r="AF17" s="1"/>
  <c r="Q17"/>
  <c r="AE16"/>
  <c r="AC16"/>
  <c r="AB16"/>
  <c r="AF16" s="1"/>
  <c r="Q16"/>
  <c r="AE15"/>
  <c r="AC15"/>
  <c r="AB15"/>
  <c r="AF15" s="1"/>
  <c r="Q15"/>
  <c r="AE14"/>
  <c r="AC14"/>
  <c r="AB14"/>
  <c r="AF14" s="1"/>
  <c r="Q14"/>
  <c r="AE13"/>
  <c r="AC13"/>
  <c r="AB13"/>
  <c r="AF13" s="1"/>
  <c r="Q13"/>
  <c r="AE12"/>
  <c r="AC12"/>
  <c r="AB12"/>
  <c r="AF12" s="1"/>
  <c r="Q12"/>
  <c r="AE11"/>
  <c r="AC11"/>
  <c r="AB11"/>
  <c r="AF11" s="1"/>
  <c r="Q11"/>
  <c r="AE10"/>
  <c r="AC10"/>
  <c r="AB10"/>
  <c r="AF10" s="1"/>
  <c r="Q10"/>
  <c r="AE9"/>
  <c r="AC9"/>
  <c r="AB9"/>
  <c r="AF9" s="1"/>
  <c r="Q9"/>
  <c r="AE8"/>
  <c r="AC8"/>
  <c r="AB8"/>
  <c r="AF8" s="1"/>
  <c r="Q8"/>
  <c r="AE7"/>
  <c r="AC7"/>
  <c r="AB7"/>
  <c r="AF7" s="1"/>
  <c r="Q7"/>
  <c r="AE6"/>
  <c r="AC6"/>
  <c r="AB6"/>
  <c r="AF6" s="1"/>
  <c r="Q6"/>
  <c r="AE5"/>
  <c r="AC5"/>
  <c r="AB5"/>
  <c r="AF5" s="1"/>
  <c r="Q5"/>
  <c r="AE4"/>
  <c r="AC4"/>
  <c r="AB4"/>
  <c r="AF4" s="1"/>
  <c r="L49" i="319"/>
  <c r="G23"/>
  <c r="F23"/>
  <c r="D23"/>
  <c r="C23"/>
  <c r="B23"/>
  <c r="K22"/>
  <c r="M22" s="1"/>
  <c r="H22"/>
  <c r="K21"/>
  <c r="K20"/>
  <c r="M20" s="1"/>
  <c r="H20"/>
  <c r="K19"/>
  <c r="H19"/>
  <c r="K18"/>
  <c r="H18"/>
  <c r="K17"/>
  <c r="M17" s="1"/>
  <c r="H17"/>
  <c r="K16"/>
  <c r="M16" s="1"/>
  <c r="H16"/>
  <c r="K15"/>
  <c r="H15"/>
  <c r="K14"/>
  <c r="M14" s="1"/>
  <c r="H14"/>
  <c r="K13"/>
  <c r="M13" s="1"/>
  <c r="H13"/>
  <c r="K12"/>
  <c r="M12" s="1"/>
  <c r="H12"/>
  <c r="K11"/>
  <c r="M11" s="1"/>
  <c r="H11"/>
  <c r="K10"/>
  <c r="M10" s="1"/>
  <c r="H10"/>
  <c r="K9"/>
  <c r="M9" s="1"/>
  <c r="H9"/>
  <c r="K8"/>
  <c r="M8" s="1"/>
  <c r="H8"/>
  <c r="K7"/>
  <c r="M7" s="1"/>
  <c r="H7"/>
  <c r="K6"/>
  <c r="M6" s="1"/>
  <c r="H6"/>
  <c r="K5"/>
  <c r="H5"/>
  <c r="X23" i="313"/>
  <c r="W23"/>
  <c r="V23"/>
  <c r="U23"/>
  <c r="T23"/>
  <c r="S23"/>
  <c r="R23"/>
  <c r="Q23"/>
  <c r="O23"/>
  <c r="M23"/>
  <c r="L23"/>
  <c r="K23"/>
  <c r="J23"/>
  <c r="I23"/>
  <c r="H23"/>
  <c r="G23"/>
  <c r="F23"/>
  <c r="E23"/>
  <c r="D23"/>
  <c r="B23"/>
  <c r="Y22"/>
  <c r="Y21"/>
  <c r="Y20"/>
  <c r="Y19"/>
  <c r="Y18"/>
  <c r="Y17"/>
  <c r="Y16"/>
  <c r="Y15"/>
  <c r="Y14"/>
  <c r="Y13"/>
  <c r="Y12"/>
  <c r="Y11"/>
  <c r="Y10"/>
  <c r="Y9"/>
  <c r="Y8"/>
  <c r="Y7"/>
  <c r="Y6"/>
  <c r="Y5"/>
  <c r="BI23" i="311"/>
  <c r="X23"/>
  <c r="W23"/>
  <c r="V23"/>
  <c r="U23"/>
  <c r="T23"/>
  <c r="S23"/>
  <c r="R23"/>
  <c r="Q23"/>
  <c r="P23"/>
  <c r="O23"/>
  <c r="M23"/>
  <c r="L23"/>
  <c r="K23"/>
  <c r="J23"/>
  <c r="I23"/>
  <c r="H23"/>
  <c r="G23"/>
  <c r="F23"/>
  <c r="E23"/>
  <c r="D23"/>
  <c r="C23"/>
  <c r="B23"/>
  <c r="BI22"/>
  <c r="Y22"/>
  <c r="BI21"/>
  <c r="Y21"/>
  <c r="BI20"/>
  <c r="Y20"/>
  <c r="BI19"/>
  <c r="Y19"/>
  <c r="BI18"/>
  <c r="Y18"/>
  <c r="BI17"/>
  <c r="Y17"/>
  <c r="BI16"/>
  <c r="Y16"/>
  <c r="BI15"/>
  <c r="Y15"/>
  <c r="BI14"/>
  <c r="Y14"/>
  <c r="BI13"/>
  <c r="Y13"/>
  <c r="BI12"/>
  <c r="Y12"/>
  <c r="BI11"/>
  <c r="Y11"/>
  <c r="BI10"/>
  <c r="Y10"/>
  <c r="BI9"/>
  <c r="Y9"/>
  <c r="BI8"/>
  <c r="Y8"/>
  <c r="BI7"/>
  <c r="Y7"/>
  <c r="BI6"/>
  <c r="Y6"/>
  <c r="BI5"/>
  <c r="Y5"/>
  <c r="O23" i="309"/>
  <c r="P23"/>
  <c r="L23"/>
  <c r="H23"/>
  <c r="C23"/>
  <c r="Y5"/>
  <c r="U22" i="307"/>
  <c r="U21"/>
  <c r="U20"/>
  <c r="U19"/>
  <c r="U18"/>
  <c r="U17"/>
  <c r="U16"/>
  <c r="U15"/>
  <c r="U14"/>
  <c r="U13"/>
  <c r="U12"/>
  <c r="U11"/>
  <c r="U10"/>
  <c r="U9"/>
  <c r="U8"/>
  <c r="U7"/>
  <c r="U6"/>
  <c r="U5"/>
  <c r="U22" i="305"/>
  <c r="U21"/>
  <c r="U20"/>
  <c r="U19"/>
  <c r="U18"/>
  <c r="U17"/>
  <c r="U16"/>
  <c r="U15"/>
  <c r="U14"/>
  <c r="U13"/>
  <c r="U12"/>
  <c r="U11"/>
  <c r="U10"/>
  <c r="U9"/>
  <c r="U8"/>
  <c r="U7"/>
  <c r="U6"/>
  <c r="U5"/>
  <c r="F23" i="302"/>
  <c r="F22"/>
  <c r="F21"/>
  <c r="F20"/>
  <c r="F19"/>
  <c r="F18"/>
  <c r="F17"/>
  <c r="F15"/>
  <c r="F14"/>
  <c r="F13"/>
  <c r="F12"/>
  <c r="H11"/>
  <c r="F11"/>
  <c r="F10"/>
  <c r="F9"/>
  <c r="H8"/>
  <c r="F8"/>
  <c r="F7"/>
  <c r="F6"/>
  <c r="H6" s="1"/>
  <c r="F5"/>
  <c r="E23" i="301"/>
  <c r="E22"/>
  <c r="E21"/>
  <c r="E20"/>
  <c r="E19"/>
  <c r="E18"/>
  <c r="E17"/>
  <c r="E16"/>
  <c r="E15"/>
  <c r="E14"/>
  <c r="E13"/>
  <c r="E12"/>
  <c r="E11"/>
  <c r="G11" s="1"/>
  <c r="E10"/>
  <c r="E9"/>
  <c r="E8"/>
  <c r="G8" s="1"/>
  <c r="E7"/>
  <c r="E6"/>
  <c r="E5"/>
  <c r="G5" s="1"/>
  <c r="N24" i="300"/>
  <c r="M24"/>
  <c r="N23"/>
  <c r="M23"/>
  <c r="N22"/>
  <c r="M22"/>
  <c r="N21"/>
  <c r="M21"/>
  <c r="N20"/>
  <c r="M20"/>
  <c r="N19"/>
  <c r="M19"/>
  <c r="N18"/>
  <c r="M18"/>
  <c r="N16"/>
  <c r="M16"/>
  <c r="N15"/>
  <c r="M15"/>
  <c r="N14"/>
  <c r="M14"/>
  <c r="N13"/>
  <c r="M13"/>
  <c r="N12"/>
  <c r="M12"/>
  <c r="N11"/>
  <c r="M11"/>
  <c r="N10"/>
  <c r="M10"/>
  <c r="N9"/>
  <c r="M9"/>
  <c r="N8"/>
  <c r="M8"/>
  <c r="N7"/>
  <c r="M7"/>
  <c r="N6"/>
  <c r="M6"/>
  <c r="H23" i="319" l="1"/>
  <c r="Y23" i="313"/>
  <c r="Y23" i="311"/>
  <c r="J6" i="302"/>
  <c r="K8"/>
  <c r="H9"/>
  <c r="K10"/>
  <c r="J11"/>
  <c r="H15"/>
  <c r="H16"/>
  <c r="H18"/>
  <c r="H21"/>
  <c r="H22"/>
  <c r="K9"/>
  <c r="J18"/>
  <c r="I23" i="301"/>
  <c r="I22"/>
  <c r="I20"/>
  <c r="I18"/>
  <c r="I16"/>
  <c r="I14"/>
  <c r="I11"/>
  <c r="G16"/>
  <c r="G14"/>
  <c r="G22"/>
  <c r="G20"/>
  <c r="G17"/>
  <c r="H22"/>
  <c r="H20"/>
  <c r="H17"/>
  <c r="H15"/>
  <c r="H13"/>
  <c r="H11"/>
  <c r="H8"/>
  <c r="I5"/>
  <c r="I8"/>
  <c r="G23"/>
  <c r="G7"/>
  <c r="I21"/>
  <c r="I19"/>
  <c r="I17"/>
  <c r="I15"/>
  <c r="I12"/>
  <c r="I9"/>
  <c r="G15"/>
  <c r="G13"/>
  <c r="G21"/>
  <c r="G18"/>
  <c r="H21"/>
  <c r="H18"/>
  <c r="H16"/>
  <c r="H14"/>
  <c r="H12"/>
  <c r="H10"/>
  <c r="H7"/>
  <c r="P23" i="323"/>
  <c r="AD4" i="320"/>
  <c r="AD5"/>
  <c r="AD6"/>
  <c r="AD7"/>
  <c r="AD8"/>
  <c r="AD9"/>
  <c r="AD10"/>
  <c r="AD11"/>
  <c r="AD12"/>
  <c r="AD13"/>
  <c r="AD14"/>
  <c r="AD15"/>
  <c r="AD16"/>
  <c r="AD17"/>
  <c r="AD18"/>
  <c r="AD19"/>
  <c r="AD21"/>
  <c r="AD22"/>
  <c r="H6" i="301"/>
  <c r="I5" i="302"/>
  <c r="K5"/>
  <c r="I7"/>
  <c r="K7"/>
  <c r="I12"/>
  <c r="K12"/>
  <c r="I14"/>
  <c r="K14"/>
  <c r="K15"/>
  <c r="I17"/>
  <c r="K17"/>
  <c r="J19"/>
  <c r="K20"/>
  <c r="K21"/>
  <c r="J22"/>
  <c r="I23"/>
  <c r="K23"/>
  <c r="H5" i="301"/>
  <c r="G6"/>
  <c r="I6"/>
  <c r="G10"/>
  <c r="G12"/>
  <c r="H23"/>
  <c r="H5" i="302"/>
  <c r="J5"/>
  <c r="I6"/>
  <c r="K6"/>
  <c r="I8"/>
  <c r="I9"/>
  <c r="I10"/>
  <c r="I11"/>
  <c r="K11"/>
  <c r="H12"/>
  <c r="J12"/>
  <c r="I13"/>
  <c r="K13"/>
  <c r="H14"/>
  <c r="J14"/>
  <c r="I15"/>
  <c r="I16"/>
  <c r="K16"/>
  <c r="H17"/>
  <c r="J17"/>
  <c r="I18"/>
  <c r="K18"/>
  <c r="H19"/>
  <c r="K19"/>
  <c r="H20"/>
  <c r="J21"/>
  <c r="I22"/>
  <c r="K22"/>
  <c r="H23"/>
  <c r="AK254" i="294" l="1"/>
  <c r="AK255"/>
  <c r="AK256"/>
  <c r="AK257"/>
  <c r="AK258"/>
  <c r="AK259"/>
  <c r="AK260"/>
  <c r="AK261"/>
  <c r="AK262"/>
  <c r="AK263"/>
  <c r="AK264"/>
  <c r="AK265"/>
  <c r="AK266"/>
  <c r="AK267"/>
  <c r="AK268"/>
  <c r="AK269"/>
  <c r="AK270"/>
  <c r="AK271"/>
  <c r="AK253"/>
  <c r="AJ254"/>
  <c r="AJ255"/>
  <c r="AJ256"/>
  <c r="AJ257"/>
  <c r="AJ258"/>
  <c r="AJ259"/>
  <c r="AJ260"/>
  <c r="AJ261"/>
  <c r="AJ262"/>
  <c r="AJ263"/>
  <c r="AJ264"/>
  <c r="AJ265"/>
  <c r="AJ266"/>
  <c r="AJ267"/>
  <c r="AJ268"/>
  <c r="AJ269"/>
  <c r="AJ270"/>
  <c r="AJ271"/>
  <c r="AJ253"/>
  <c r="AK235"/>
  <c r="AK236"/>
  <c r="AK237"/>
  <c r="AK238"/>
  <c r="AK239"/>
  <c r="AK240"/>
  <c r="AK241"/>
  <c r="AK242"/>
  <c r="AK243"/>
  <c r="AK244"/>
  <c r="AK245"/>
  <c r="AK246"/>
  <c r="AK247"/>
  <c r="AK248"/>
  <c r="AK249"/>
  <c r="AK250"/>
  <c r="AK251"/>
  <c r="AK252"/>
  <c r="AK234"/>
  <c r="AJ235"/>
  <c r="AJ236"/>
  <c r="AJ237"/>
  <c r="AJ238"/>
  <c r="AJ239"/>
  <c r="AJ240"/>
  <c r="AJ241"/>
  <c r="AJ242"/>
  <c r="AJ243"/>
  <c r="AJ244"/>
  <c r="AJ245"/>
  <c r="AJ246"/>
  <c r="AJ247"/>
  <c r="AJ248"/>
  <c r="AJ249"/>
  <c r="AJ250"/>
  <c r="AJ251"/>
  <c r="AJ252"/>
  <c r="AJ234"/>
  <c r="AK216"/>
  <c r="AK217"/>
  <c r="AK218"/>
  <c r="AK219"/>
  <c r="AK220"/>
  <c r="AK221"/>
  <c r="AK222"/>
  <c r="AK223"/>
  <c r="AK224"/>
  <c r="AK225"/>
  <c r="AK226"/>
  <c r="AK227"/>
  <c r="AK228"/>
  <c r="AK229"/>
  <c r="AK230"/>
  <c r="AK231"/>
  <c r="AK232"/>
  <c r="AK233"/>
  <c r="AK215"/>
  <c r="AJ216"/>
  <c r="AJ217"/>
  <c r="AJ218"/>
  <c r="AJ219"/>
  <c r="AJ220"/>
  <c r="AJ221"/>
  <c r="AJ222"/>
  <c r="AJ223"/>
  <c r="AJ224"/>
  <c r="AJ225"/>
  <c r="AJ226"/>
  <c r="AJ227"/>
  <c r="AJ228"/>
  <c r="AJ229"/>
  <c r="AJ230"/>
  <c r="AJ231"/>
  <c r="AJ232"/>
  <c r="AJ233"/>
  <c r="AJ215"/>
  <c r="AJ197"/>
  <c r="AJ198"/>
  <c r="AJ199"/>
  <c r="AJ200"/>
  <c r="AJ201"/>
  <c r="AJ202"/>
  <c r="AJ203"/>
  <c r="AJ204"/>
  <c r="AJ205"/>
  <c r="AJ206"/>
  <c r="AJ207"/>
  <c r="AJ208"/>
  <c r="AJ209"/>
  <c r="AJ210"/>
  <c r="AJ211"/>
  <c r="AJ212"/>
  <c r="AJ213"/>
  <c r="AJ214"/>
  <c r="AJ196"/>
  <c r="AJ178"/>
  <c r="AJ179"/>
  <c r="AJ180"/>
  <c r="AJ181"/>
  <c r="AJ182"/>
  <c r="AJ183"/>
  <c r="AJ184"/>
  <c r="AJ185"/>
  <c r="AJ186"/>
  <c r="AJ187"/>
  <c r="AJ188"/>
  <c r="AJ189"/>
  <c r="AJ190"/>
  <c r="AJ191"/>
  <c r="AJ192"/>
  <c r="AJ193"/>
  <c r="AJ194"/>
  <c r="AJ195"/>
  <c r="AJ177"/>
  <c r="AK140"/>
  <c r="AK141"/>
  <c r="AK142"/>
  <c r="AK143"/>
  <c r="AK144"/>
  <c r="AK145"/>
  <c r="AK146"/>
  <c r="AK147"/>
  <c r="AK148"/>
  <c r="AK149"/>
  <c r="AK150"/>
  <c r="AK151"/>
  <c r="AK152"/>
  <c r="AK153"/>
  <c r="AK154"/>
  <c r="AK155"/>
  <c r="AK156"/>
  <c r="AK157"/>
  <c r="AK139"/>
  <c r="AJ140"/>
  <c r="AJ141"/>
  <c r="AJ142"/>
  <c r="AJ143"/>
  <c r="AJ144"/>
  <c r="AJ145"/>
  <c r="AJ146"/>
  <c r="AJ147"/>
  <c r="AJ148"/>
  <c r="AJ149"/>
  <c r="AJ150"/>
  <c r="AJ151"/>
  <c r="AJ152"/>
  <c r="AJ153"/>
  <c r="AJ154"/>
  <c r="AJ155"/>
  <c r="AJ156"/>
  <c r="AJ157"/>
  <c r="AJ139"/>
  <c r="AK121"/>
  <c r="AK122"/>
  <c r="AK123"/>
  <c r="AK124"/>
  <c r="AK125"/>
  <c r="AK126"/>
  <c r="AK127"/>
  <c r="AK128"/>
  <c r="AK129"/>
  <c r="AK130"/>
  <c r="AK131"/>
  <c r="AK132"/>
  <c r="AK133"/>
  <c r="AK134"/>
  <c r="AK135"/>
  <c r="AK136"/>
  <c r="AK137"/>
  <c r="AK138"/>
  <c r="AK120"/>
  <c r="AJ138"/>
  <c r="AJ121"/>
  <c r="AJ122"/>
  <c r="AJ123"/>
  <c r="AJ124"/>
  <c r="AJ125"/>
  <c r="AJ126"/>
  <c r="AJ127"/>
  <c r="AJ128"/>
  <c r="AJ129"/>
  <c r="AJ130"/>
  <c r="AJ131"/>
  <c r="AJ132"/>
  <c r="AJ133"/>
  <c r="AJ134"/>
  <c r="AJ135"/>
  <c r="AJ136"/>
  <c r="AJ137"/>
  <c r="AJ120"/>
  <c r="AK102"/>
  <c r="AK103"/>
  <c r="AK104"/>
  <c r="AK105"/>
  <c r="AK106"/>
  <c r="AK107"/>
  <c r="AK108"/>
  <c r="AK109"/>
  <c r="AK110"/>
  <c r="AK111"/>
  <c r="AK112"/>
  <c r="AK113"/>
  <c r="AK114"/>
  <c r="AK115"/>
  <c r="AK116"/>
  <c r="AK117"/>
  <c r="AK118"/>
  <c r="AK119"/>
  <c r="AK101"/>
  <c r="AJ102"/>
  <c r="AJ103"/>
  <c r="AJ104"/>
  <c r="AJ105"/>
  <c r="AJ106"/>
  <c r="AJ107"/>
  <c r="AJ108"/>
  <c r="AJ109"/>
  <c r="AJ110"/>
  <c r="AJ111"/>
  <c r="AJ112"/>
  <c r="AJ113"/>
  <c r="AJ114"/>
  <c r="AJ115"/>
  <c r="AJ116"/>
  <c r="AJ117"/>
  <c r="AJ118"/>
  <c r="AJ119"/>
  <c r="AJ101"/>
  <c r="AJ83"/>
  <c r="AK83" s="1"/>
  <c r="AJ84"/>
  <c r="AK84" s="1"/>
  <c r="AJ85"/>
  <c r="AK85" s="1"/>
  <c r="AJ86"/>
  <c r="AK86" s="1"/>
  <c r="AJ87"/>
  <c r="AK87" s="1"/>
  <c r="AJ88"/>
  <c r="AK88" s="1"/>
  <c r="AJ89"/>
  <c r="AK89" s="1"/>
  <c r="AJ90"/>
  <c r="AK90" s="1"/>
  <c r="AJ91"/>
  <c r="AK91" s="1"/>
  <c r="AJ92"/>
  <c r="AK92" s="1"/>
  <c r="AJ93"/>
  <c r="AK93" s="1"/>
  <c r="AJ94"/>
  <c r="AK94" s="1"/>
  <c r="AJ95"/>
  <c r="AK95" s="1"/>
  <c r="AJ96"/>
  <c r="AK96" s="1"/>
  <c r="AJ97"/>
  <c r="AK97" s="1"/>
  <c r="AJ98"/>
  <c r="AK98" s="1"/>
  <c r="AJ99"/>
  <c r="AK99" s="1"/>
  <c r="AJ100"/>
  <c r="AK100" s="1"/>
  <c r="AJ82"/>
  <c r="AK82" s="1"/>
  <c r="AJ64"/>
  <c r="AK64" s="1"/>
  <c r="AJ65"/>
  <c r="AK65" s="1"/>
  <c r="AJ66"/>
  <c r="AK66" s="1"/>
  <c r="AJ67"/>
  <c r="AK67" s="1"/>
  <c r="AJ68"/>
  <c r="AK68" s="1"/>
  <c r="AJ69"/>
  <c r="AK69" s="1"/>
  <c r="AJ70"/>
  <c r="AK70" s="1"/>
  <c r="AJ71"/>
  <c r="AK71" s="1"/>
  <c r="AJ72"/>
  <c r="AK72" s="1"/>
  <c r="AJ73"/>
  <c r="AK73" s="1"/>
  <c r="AJ74"/>
  <c r="AK74" s="1"/>
  <c r="AJ75"/>
  <c r="AK75" s="1"/>
  <c r="AJ76"/>
  <c r="AK76" s="1"/>
  <c r="AJ77"/>
  <c r="AK77" s="1"/>
  <c r="AJ78"/>
  <c r="AK78" s="1"/>
  <c r="AJ79"/>
  <c r="AK79" s="1"/>
  <c r="AJ80"/>
  <c r="AK80" s="1"/>
  <c r="AJ81"/>
  <c r="AK81" s="1"/>
  <c r="AJ63"/>
  <c r="AK63" s="1"/>
  <c r="AJ45"/>
  <c r="AK45" s="1"/>
  <c r="AJ46"/>
  <c r="AK46" s="1"/>
  <c r="AJ47"/>
  <c r="AK47" s="1"/>
  <c r="AJ48"/>
  <c r="AK48" s="1"/>
  <c r="AJ49"/>
  <c r="AK49" s="1"/>
  <c r="AJ50"/>
  <c r="AK50" s="1"/>
  <c r="AJ51"/>
  <c r="AK51" s="1"/>
  <c r="AJ52"/>
  <c r="AK52" s="1"/>
  <c r="AJ53"/>
  <c r="AK53" s="1"/>
  <c r="AJ54"/>
  <c r="AK54" s="1"/>
  <c r="AJ55"/>
  <c r="AK55" s="1"/>
  <c r="AJ56"/>
  <c r="AK56" s="1"/>
  <c r="AJ57"/>
  <c r="AK57" s="1"/>
  <c r="AJ58"/>
  <c r="AK58" s="1"/>
  <c r="AJ59"/>
  <c r="AK59" s="1"/>
  <c r="AJ60"/>
  <c r="AK60" s="1"/>
  <c r="AJ61"/>
  <c r="AK61" s="1"/>
  <c r="AJ62"/>
  <c r="AK62" s="1"/>
  <c r="AJ44"/>
  <c r="AK44" s="1"/>
  <c r="AJ26"/>
  <c r="AK26" s="1"/>
  <c r="AJ27"/>
  <c r="AK27" s="1"/>
  <c r="AJ28"/>
  <c r="AK28" s="1"/>
  <c r="AJ29"/>
  <c r="AK29" s="1"/>
  <c r="AJ30"/>
  <c r="AK30" s="1"/>
  <c r="AJ31"/>
  <c r="AK31" s="1"/>
  <c r="AJ32"/>
  <c r="AK32" s="1"/>
  <c r="AJ33"/>
  <c r="AK33" s="1"/>
  <c r="AJ34"/>
  <c r="AK34" s="1"/>
  <c r="AJ35"/>
  <c r="AK35" s="1"/>
  <c r="AJ36"/>
  <c r="AK36" s="1"/>
  <c r="AJ37"/>
  <c r="AK37" s="1"/>
  <c r="AJ38"/>
  <c r="AK38" s="1"/>
  <c r="AJ39"/>
  <c r="AK39" s="1"/>
  <c r="AJ40"/>
  <c r="AK40" s="1"/>
  <c r="AJ41"/>
  <c r="AK41" s="1"/>
  <c r="AJ42"/>
  <c r="AK42" s="1"/>
  <c r="AJ43"/>
  <c r="AK43" s="1"/>
  <c r="AJ25"/>
  <c r="AK25" s="1"/>
  <c r="AI24"/>
  <c r="AJ24" s="1"/>
  <c r="AI7"/>
  <c r="AJ7" s="1"/>
  <c r="AI8"/>
  <c r="AJ8" s="1"/>
  <c r="AI9"/>
  <c r="AJ9" s="1"/>
  <c r="AI10"/>
  <c r="AJ10" s="1"/>
  <c r="AI11"/>
  <c r="AJ11" s="1"/>
  <c r="AI12"/>
  <c r="AJ12" s="1"/>
  <c r="AI13"/>
  <c r="AJ13" s="1"/>
  <c r="AI14"/>
  <c r="AJ14" s="1"/>
  <c r="AI15"/>
  <c r="AJ15" s="1"/>
  <c r="AI16"/>
  <c r="AJ16" s="1"/>
  <c r="AI17"/>
  <c r="AJ17" s="1"/>
  <c r="AI18"/>
  <c r="AJ18" s="1"/>
  <c r="AI19"/>
  <c r="AJ19" s="1"/>
  <c r="AI20"/>
  <c r="AJ20" s="1"/>
  <c r="AI21"/>
  <c r="AJ21" s="1"/>
  <c r="AI22"/>
  <c r="AJ22" s="1"/>
  <c r="AI23"/>
  <c r="AJ23" s="1"/>
  <c r="AI6"/>
  <c r="AJ6" s="1"/>
  <c r="N8" i="264"/>
  <c r="U6" i="199" l="1"/>
  <c r="V6" s="1"/>
  <c r="U7"/>
  <c r="V7" s="1"/>
  <c r="U8"/>
  <c r="U9"/>
  <c r="V9" s="1"/>
  <c r="U10"/>
  <c r="U11"/>
  <c r="V11" s="1"/>
  <c r="U12"/>
  <c r="V12" s="1"/>
  <c r="U13"/>
  <c r="U14"/>
  <c r="V14" s="1"/>
  <c r="U15"/>
  <c r="V15" s="1"/>
  <c r="U16"/>
  <c r="V16" s="1"/>
  <c r="U17"/>
  <c r="V17" s="1"/>
  <c r="U18"/>
  <c r="U19"/>
  <c r="U20"/>
  <c r="V20" s="1"/>
  <c r="U21"/>
  <c r="U22"/>
  <c r="V22" s="1"/>
  <c r="U23"/>
  <c r="V23" s="1"/>
  <c r="U5"/>
  <c r="V5" s="1"/>
  <c r="O6"/>
  <c r="P6" s="1"/>
  <c r="O7"/>
  <c r="P7" s="1"/>
  <c r="O8"/>
  <c r="O9"/>
  <c r="P9" s="1"/>
  <c r="O10"/>
  <c r="O11"/>
  <c r="P11" s="1"/>
  <c r="O12"/>
  <c r="P12" s="1"/>
  <c r="O13"/>
  <c r="O14"/>
  <c r="P14" s="1"/>
  <c r="O15"/>
  <c r="P15" s="1"/>
  <c r="O16"/>
  <c r="P16" s="1"/>
  <c r="O17"/>
  <c r="P17" s="1"/>
  <c r="O18"/>
  <c r="O19"/>
  <c r="O20"/>
  <c r="P20" s="1"/>
  <c r="O21"/>
  <c r="O22"/>
  <c r="P22" s="1"/>
  <c r="O23"/>
  <c r="P23" s="1"/>
  <c r="O5"/>
  <c r="P5" s="1"/>
  <c r="J6"/>
  <c r="J7"/>
  <c r="J8"/>
  <c r="J9"/>
  <c r="J10"/>
  <c r="J11"/>
  <c r="J12"/>
  <c r="J13"/>
  <c r="J14"/>
  <c r="J15"/>
  <c r="J16"/>
  <c r="J17"/>
  <c r="J18"/>
  <c r="J19"/>
  <c r="J20"/>
  <c r="J21"/>
  <c r="J22"/>
  <c r="J23"/>
  <c r="J5"/>
  <c r="F28"/>
  <c r="F29"/>
  <c r="F30"/>
  <c r="F31"/>
  <c r="F32"/>
  <c r="F33"/>
  <c r="F34"/>
  <c r="F35"/>
  <c r="F36"/>
  <c r="F37"/>
  <c r="F38"/>
  <c r="F39"/>
  <c r="F40"/>
  <c r="F41"/>
  <c r="F42"/>
  <c r="F43"/>
  <c r="F44"/>
  <c r="F45"/>
  <c r="F46"/>
  <c r="D6"/>
  <c r="D7"/>
  <c r="D8"/>
  <c r="D9"/>
  <c r="D10"/>
  <c r="D11"/>
  <c r="D12"/>
  <c r="D13"/>
  <c r="D14"/>
  <c r="D15"/>
  <c r="D16"/>
  <c r="D17"/>
  <c r="D18"/>
  <c r="D19"/>
  <c r="D20"/>
  <c r="D21"/>
  <c r="D22"/>
  <c r="D23"/>
  <c r="D5"/>
  <c r="P23" i="264" l="1"/>
  <c r="O23"/>
  <c r="N23"/>
  <c r="M23"/>
  <c r="L23"/>
  <c r="K23"/>
  <c r="P22"/>
  <c r="O22"/>
  <c r="N22"/>
  <c r="M22"/>
  <c r="L22"/>
  <c r="K22"/>
  <c r="P21"/>
  <c r="O21"/>
  <c r="N21"/>
  <c r="M21"/>
  <c r="L21"/>
  <c r="K21"/>
  <c r="P20"/>
  <c r="O20"/>
  <c r="N20"/>
  <c r="M20"/>
  <c r="L20"/>
  <c r="K20"/>
  <c r="P19"/>
  <c r="O19"/>
  <c r="N19"/>
  <c r="M19"/>
  <c r="L19"/>
  <c r="K19"/>
  <c r="P18"/>
  <c r="O18"/>
  <c r="N18"/>
  <c r="M18"/>
  <c r="L18"/>
  <c r="K18"/>
  <c r="P17"/>
  <c r="O17"/>
  <c r="N17"/>
  <c r="M17"/>
  <c r="L17"/>
  <c r="K17"/>
  <c r="P16"/>
  <c r="O16"/>
  <c r="N16"/>
  <c r="M16"/>
  <c r="L16"/>
  <c r="K16"/>
  <c r="P15"/>
  <c r="O15"/>
  <c r="N15"/>
  <c r="M15"/>
  <c r="L15"/>
  <c r="K15"/>
  <c r="P14"/>
  <c r="O14"/>
  <c r="N14"/>
  <c r="M14"/>
  <c r="L14"/>
  <c r="K14"/>
  <c r="P13"/>
  <c r="O13"/>
  <c r="N13"/>
  <c r="M13"/>
  <c r="L13"/>
  <c r="K13"/>
  <c r="P12"/>
  <c r="O12"/>
  <c r="N12"/>
  <c r="M12"/>
  <c r="L12"/>
  <c r="K12"/>
  <c r="P11"/>
  <c r="O11"/>
  <c r="N11"/>
  <c r="M11"/>
  <c r="L11"/>
  <c r="K11"/>
  <c r="P10"/>
  <c r="O10"/>
  <c r="N10"/>
  <c r="M10"/>
  <c r="L10"/>
  <c r="K10"/>
  <c r="P9"/>
  <c r="O9"/>
  <c r="N9"/>
  <c r="M9"/>
  <c r="L9"/>
  <c r="K9"/>
  <c r="P8"/>
  <c r="O8"/>
  <c r="M8"/>
  <c r="L8"/>
  <c r="K8"/>
  <c r="P7"/>
  <c r="O7"/>
  <c r="N7"/>
  <c r="M7"/>
  <c r="L7"/>
  <c r="K7"/>
  <c r="P6"/>
  <c r="O6"/>
  <c r="N6"/>
  <c r="M6"/>
  <c r="L6"/>
  <c r="K6"/>
  <c r="P5"/>
  <c r="O5"/>
  <c r="N5"/>
  <c r="M5"/>
  <c r="L5"/>
  <c r="K5"/>
  <c r="I23" i="262"/>
  <c r="T23" s="1"/>
  <c r="C23"/>
  <c r="T22"/>
  <c r="R22"/>
  <c r="O22"/>
  <c r="M22"/>
  <c r="K22"/>
  <c r="I22"/>
  <c r="U22" s="1"/>
  <c r="C22"/>
  <c r="I21"/>
  <c r="T21" s="1"/>
  <c r="C21"/>
  <c r="T20"/>
  <c r="R20"/>
  <c r="O20"/>
  <c r="M20"/>
  <c r="K20"/>
  <c r="I20"/>
  <c r="U20" s="1"/>
  <c r="C20"/>
  <c r="I19"/>
  <c r="T19" s="1"/>
  <c r="C19"/>
  <c r="T18"/>
  <c r="R18"/>
  <c r="O18"/>
  <c r="M18"/>
  <c r="K18"/>
  <c r="I18"/>
  <c r="U18" s="1"/>
  <c r="C18"/>
  <c r="I17"/>
  <c r="T17" s="1"/>
  <c r="C17"/>
  <c r="T16"/>
  <c r="R16"/>
  <c r="O16"/>
  <c r="M16"/>
  <c r="K16"/>
  <c r="I16"/>
  <c r="U16" s="1"/>
  <c r="C16"/>
  <c r="I15"/>
  <c r="T15" s="1"/>
  <c r="C15"/>
  <c r="T14"/>
  <c r="R14"/>
  <c r="O14"/>
  <c r="M14"/>
  <c r="K14"/>
  <c r="I14"/>
  <c r="U14" s="1"/>
  <c r="C14"/>
  <c r="I13"/>
  <c r="T13" s="1"/>
  <c r="C13"/>
  <c r="T12"/>
  <c r="R12"/>
  <c r="O12"/>
  <c r="M12"/>
  <c r="K12"/>
  <c r="I12"/>
  <c r="U12" s="1"/>
  <c r="C12"/>
  <c r="I11"/>
  <c r="T11" s="1"/>
  <c r="C11"/>
  <c r="T10"/>
  <c r="R10"/>
  <c r="O10"/>
  <c r="M10"/>
  <c r="K10"/>
  <c r="I10"/>
  <c r="U10" s="1"/>
  <c r="C10"/>
  <c r="I9"/>
  <c r="T9" s="1"/>
  <c r="C9"/>
  <c r="T8"/>
  <c r="R8"/>
  <c r="O8"/>
  <c r="M8"/>
  <c r="K8"/>
  <c r="I8"/>
  <c r="U8" s="1"/>
  <c r="C8"/>
  <c r="I7"/>
  <c r="T7" s="1"/>
  <c r="C7"/>
  <c r="T6"/>
  <c r="R6"/>
  <c r="O6"/>
  <c r="M6"/>
  <c r="K6"/>
  <c r="I6"/>
  <c r="U6" s="1"/>
  <c r="C6"/>
  <c r="I5"/>
  <c r="T5" s="1"/>
  <c r="C5"/>
  <c r="C24" i="261"/>
  <c r="G24" s="1"/>
  <c r="C23"/>
  <c r="G23" s="1"/>
  <c r="C22"/>
  <c r="G22" s="1"/>
  <c r="C21"/>
  <c r="G21" s="1"/>
  <c r="C20"/>
  <c r="G20" s="1"/>
  <c r="C19"/>
  <c r="G19" s="1"/>
  <c r="C18"/>
  <c r="G18" s="1"/>
  <c r="C17"/>
  <c r="G17" s="1"/>
  <c r="C16"/>
  <c r="G16" s="1"/>
  <c r="C15"/>
  <c r="G15" s="1"/>
  <c r="C14"/>
  <c r="G14" s="1"/>
  <c r="C13"/>
  <c r="G13" s="1"/>
  <c r="C12"/>
  <c r="G12" s="1"/>
  <c r="C11"/>
  <c r="G11" s="1"/>
  <c r="C10"/>
  <c r="G10" s="1"/>
  <c r="C9"/>
  <c r="G9" s="1"/>
  <c r="C8"/>
  <c r="G8" s="1"/>
  <c r="C7"/>
  <c r="G7" s="1"/>
  <c r="C6"/>
  <c r="G6" s="1"/>
  <c r="L5" i="262" l="1"/>
  <c r="N5"/>
  <c r="Q5"/>
  <c r="S5"/>
  <c r="U5"/>
  <c r="L7"/>
  <c r="N7"/>
  <c r="Q7"/>
  <c r="S7"/>
  <c r="U7"/>
  <c r="L9"/>
  <c r="N9"/>
  <c r="Q9"/>
  <c r="S9"/>
  <c r="U9"/>
  <c r="L11"/>
  <c r="N11"/>
  <c r="Q11"/>
  <c r="S11"/>
  <c r="U11"/>
  <c r="L13"/>
  <c r="N13"/>
  <c r="Q13"/>
  <c r="S13"/>
  <c r="U13"/>
  <c r="L15"/>
  <c r="N15"/>
  <c r="Q15"/>
  <c r="S15"/>
  <c r="U15"/>
  <c r="L17"/>
  <c r="N17"/>
  <c r="Q17"/>
  <c r="S17"/>
  <c r="U17"/>
  <c r="L19"/>
  <c r="N19"/>
  <c r="Q19"/>
  <c r="S19"/>
  <c r="U19"/>
  <c r="L21"/>
  <c r="N21"/>
  <c r="Q21"/>
  <c r="S21"/>
  <c r="U21"/>
  <c r="L23"/>
  <c r="N23"/>
  <c r="Q23"/>
  <c r="S23"/>
  <c r="U23"/>
  <c r="K5"/>
  <c r="M5"/>
  <c r="O5"/>
  <c r="R5"/>
  <c r="L6"/>
  <c r="N6"/>
  <c r="Q6"/>
  <c r="S6"/>
  <c r="K7"/>
  <c r="M7"/>
  <c r="O7"/>
  <c r="R7"/>
  <c r="L8"/>
  <c r="N8"/>
  <c r="Q8"/>
  <c r="S8"/>
  <c r="K9"/>
  <c r="M9"/>
  <c r="O9"/>
  <c r="R9"/>
  <c r="L10"/>
  <c r="N10"/>
  <c r="Q10"/>
  <c r="S10"/>
  <c r="K11"/>
  <c r="M11"/>
  <c r="O11"/>
  <c r="R11"/>
  <c r="L12"/>
  <c r="N12"/>
  <c r="Q12"/>
  <c r="S12"/>
  <c r="K13"/>
  <c r="M13"/>
  <c r="O13"/>
  <c r="R13"/>
  <c r="L14"/>
  <c r="N14"/>
  <c r="Q14"/>
  <c r="S14"/>
  <c r="K15"/>
  <c r="M15"/>
  <c r="O15"/>
  <c r="R15"/>
  <c r="L16"/>
  <c r="N16"/>
  <c r="Q16"/>
  <c r="S16"/>
  <c r="K17"/>
  <c r="M17"/>
  <c r="O17"/>
  <c r="R17"/>
  <c r="L18"/>
  <c r="N18"/>
  <c r="Q18"/>
  <c r="S18"/>
  <c r="K19"/>
  <c r="M19"/>
  <c r="O19"/>
  <c r="R19"/>
  <c r="L20"/>
  <c r="N20"/>
  <c r="Q20"/>
  <c r="S20"/>
  <c r="K21"/>
  <c r="M21"/>
  <c r="O21"/>
  <c r="R21"/>
  <c r="L22"/>
  <c r="N22"/>
  <c r="Q22"/>
  <c r="S22"/>
  <c r="K23"/>
  <c r="M23"/>
  <c r="O23"/>
  <c r="R23"/>
  <c r="D6" i="261"/>
  <c r="J6"/>
  <c r="D7"/>
  <c r="J7"/>
  <c r="D8"/>
  <c r="J8"/>
  <c r="D9"/>
  <c r="J9"/>
  <c r="D10"/>
  <c r="J10"/>
  <c r="D11"/>
  <c r="J11"/>
  <c r="D12"/>
  <c r="J12"/>
  <c r="D13"/>
  <c r="J13"/>
  <c r="D14"/>
  <c r="J14"/>
  <c r="D15"/>
  <c r="J15"/>
  <c r="D16"/>
  <c r="J16"/>
  <c r="D17"/>
  <c r="J17"/>
  <c r="D18"/>
  <c r="J18"/>
  <c r="D19"/>
  <c r="J19"/>
  <c r="D20"/>
  <c r="J20"/>
  <c r="D21"/>
  <c r="J21"/>
  <c r="D22"/>
  <c r="J22"/>
  <c r="D23"/>
  <c r="J23"/>
  <c r="D24"/>
  <c r="J24"/>
  <c r="S6" i="199" l="1"/>
  <c r="S7"/>
  <c r="S9"/>
  <c r="S11"/>
  <c r="S12"/>
  <c r="S14"/>
  <c r="S15"/>
  <c r="S16"/>
  <c r="S17"/>
  <c r="S20"/>
  <c r="S22"/>
  <c r="S23"/>
  <c r="S5"/>
  <c r="M6"/>
  <c r="M7"/>
  <c r="M9"/>
  <c r="M11"/>
  <c r="M12"/>
  <c r="M14"/>
  <c r="M15"/>
  <c r="M16"/>
  <c r="M17"/>
  <c r="M20"/>
  <c r="M22"/>
  <c r="M23"/>
  <c r="M5"/>
  <c r="G23" l="1"/>
  <c r="G22"/>
  <c r="G21"/>
  <c r="G20"/>
  <c r="G19"/>
  <c r="G18"/>
  <c r="G17"/>
  <c r="G16"/>
  <c r="G15"/>
  <c r="G14"/>
  <c r="G13"/>
  <c r="G12"/>
  <c r="G11"/>
  <c r="G10"/>
  <c r="G9"/>
  <c r="G8"/>
  <c r="G7"/>
  <c r="G6"/>
  <c r="G5"/>
  <c r="AH24" i="83"/>
  <c r="AH23"/>
  <c r="AH22"/>
  <c r="AH21"/>
  <c r="AH20"/>
  <c r="AH19"/>
  <c r="AH18"/>
  <c r="AH17"/>
  <c r="AH16"/>
  <c r="AH15"/>
  <c r="AH14"/>
  <c r="AH13"/>
  <c r="AH12"/>
  <c r="AH11"/>
  <c r="AH10"/>
  <c r="AH9"/>
  <c r="AH8"/>
  <c r="AH7"/>
  <c r="AH6"/>
  <c r="S24"/>
  <c r="S23"/>
  <c r="S22"/>
  <c r="S21"/>
  <c r="S20"/>
  <c r="S19"/>
  <c r="S18"/>
  <c r="S17"/>
  <c r="S16"/>
  <c r="S15"/>
  <c r="S14"/>
  <c r="S13"/>
  <c r="S12"/>
  <c r="S11"/>
  <c r="S10"/>
  <c r="S9"/>
  <c r="S8"/>
  <c r="S7"/>
  <c r="S6"/>
  <c r="D24" l="1"/>
  <c r="D23"/>
  <c r="D22"/>
  <c r="D21"/>
  <c r="D20"/>
  <c r="D19"/>
  <c r="D18"/>
  <c r="D17"/>
  <c r="D16"/>
  <c r="D15"/>
  <c r="D14"/>
  <c r="D13"/>
  <c r="D12"/>
  <c r="D11"/>
  <c r="D10"/>
  <c r="D9"/>
  <c r="D8"/>
  <c r="D7"/>
  <c r="D6"/>
  <c r="D51"/>
  <c r="D50"/>
  <c r="D49"/>
  <c r="D48"/>
  <c r="D47"/>
  <c r="D46"/>
  <c r="D45"/>
  <c r="D44"/>
  <c r="D43"/>
  <c r="D42"/>
  <c r="D41"/>
  <c r="D40"/>
  <c r="D39"/>
  <c r="D38"/>
  <c r="D37"/>
  <c r="D36"/>
  <c r="D35"/>
  <c r="D34"/>
  <c r="D33"/>
  <c r="D6" i="82"/>
  <c r="D7"/>
  <c r="D8"/>
  <c r="D9"/>
  <c r="D10"/>
  <c r="D11"/>
  <c r="D12"/>
  <c r="D13"/>
  <c r="D14"/>
  <c r="D15"/>
  <c r="D16"/>
  <c r="D17"/>
  <c r="D18"/>
  <c r="D19"/>
  <c r="D20"/>
  <c r="D21"/>
  <c r="D22"/>
  <c r="D23"/>
  <c r="D5"/>
</calcChain>
</file>

<file path=xl/comments1.xml><?xml version="1.0" encoding="utf-8"?>
<comments xmlns="http://schemas.openxmlformats.org/spreadsheetml/2006/main">
  <authors>
    <author>Nada</author>
  </authors>
  <commentList>
    <comment ref="AQ4" authorId="0">
      <text>
        <r>
          <rPr>
            <b/>
            <sz val="9"/>
            <color indexed="81"/>
            <rFont val="Tahoma"/>
            <family val="2"/>
          </rPr>
          <t>Nada:</t>
        </r>
        <r>
          <rPr>
            <sz val="9"/>
            <color indexed="81"/>
            <rFont val="Tahoma"/>
            <family val="2"/>
          </rPr>
          <t xml:space="preserve">
ادراج جهات الاتصريف ندى</t>
        </r>
      </text>
    </comment>
  </commentList>
</comments>
</file>

<file path=xl/comments2.xml><?xml version="1.0" encoding="utf-8"?>
<comments xmlns="http://schemas.openxmlformats.org/spreadsheetml/2006/main">
  <authors>
    <author>home</author>
  </authors>
  <commentList>
    <comment ref="O32" authorId="0">
      <text>
        <r>
          <rPr>
            <b/>
            <sz val="9"/>
            <color indexed="81"/>
            <rFont val="Tahoma"/>
            <family val="2"/>
          </rPr>
          <t>home:</t>
        </r>
        <r>
          <rPr>
            <sz val="9"/>
            <color indexed="81"/>
            <rFont val="Tahoma"/>
            <family val="2"/>
          </rPr>
          <t xml:space="preserve">
اكتب الأسم من الدفتر</t>
        </r>
      </text>
    </comment>
  </commentList>
</comments>
</file>

<file path=xl/comments3.xml><?xml version="1.0" encoding="utf-8"?>
<comments xmlns="http://schemas.openxmlformats.org/spreadsheetml/2006/main">
  <authors>
    <author>Nada</author>
  </authors>
  <commentList>
    <comment ref="AJ25" authorId="0">
      <text>
        <r>
          <rPr>
            <b/>
            <sz val="9"/>
            <color indexed="81"/>
            <rFont val="Tahoma"/>
            <family val="2"/>
          </rPr>
          <t>Nada:</t>
        </r>
        <r>
          <rPr>
            <sz val="9"/>
            <color indexed="81"/>
            <rFont val="Tahoma"/>
            <family val="2"/>
          </rPr>
          <t xml:space="preserve">
احتساب اللتر وتحويله الى متر مكعب
</t>
        </r>
      </text>
    </comment>
  </commentList>
</comments>
</file>

<file path=xl/sharedStrings.xml><?xml version="1.0" encoding="utf-8"?>
<sst xmlns="http://schemas.openxmlformats.org/spreadsheetml/2006/main" count="4397" uniqueCount="486">
  <si>
    <t>جدول (1)</t>
  </si>
  <si>
    <t>المحافظة</t>
  </si>
  <si>
    <t xml:space="preserve">عام </t>
  </si>
  <si>
    <t>%</t>
  </si>
  <si>
    <t>حكومي</t>
  </si>
  <si>
    <t>مختلط</t>
  </si>
  <si>
    <t>خاص</t>
  </si>
  <si>
    <t>تعاوني</t>
  </si>
  <si>
    <t>أجنبي</t>
  </si>
  <si>
    <t>دهوك</t>
  </si>
  <si>
    <t>نينوى</t>
  </si>
  <si>
    <t>السليمانية</t>
  </si>
  <si>
    <t>كركوك</t>
  </si>
  <si>
    <t>أربيل</t>
  </si>
  <si>
    <t>ديالى</t>
  </si>
  <si>
    <t>الأنبار</t>
  </si>
  <si>
    <t>بغداد</t>
  </si>
  <si>
    <t>بابل</t>
  </si>
  <si>
    <t>كربلاء</t>
  </si>
  <si>
    <t>واسط</t>
  </si>
  <si>
    <t>صلاح الدين</t>
  </si>
  <si>
    <t>النجف</t>
  </si>
  <si>
    <t>القادسية</t>
  </si>
  <si>
    <t>المثنى</t>
  </si>
  <si>
    <t>ذي قار</t>
  </si>
  <si>
    <t>ميسان</t>
  </si>
  <si>
    <t>البصرة</t>
  </si>
  <si>
    <t>المجموع</t>
  </si>
  <si>
    <t>جدول (2)</t>
  </si>
  <si>
    <t>الصناعية</t>
  </si>
  <si>
    <t>الزراعية</t>
  </si>
  <si>
    <t>التجارية</t>
  </si>
  <si>
    <t>السكنية</t>
  </si>
  <si>
    <t>اخرى</t>
  </si>
  <si>
    <t xml:space="preserve">كركوك </t>
  </si>
  <si>
    <t xml:space="preserve">كربلاء </t>
  </si>
  <si>
    <t xml:space="preserve">النجف </t>
  </si>
  <si>
    <t xml:space="preserve">القادسية </t>
  </si>
  <si>
    <t xml:space="preserve">المثنى </t>
  </si>
  <si>
    <t xml:space="preserve">ذي قار </t>
  </si>
  <si>
    <t>جدول (4)</t>
  </si>
  <si>
    <t>يعمل</t>
  </si>
  <si>
    <t>يعمل جزئياً</t>
  </si>
  <si>
    <t>متوقف</t>
  </si>
  <si>
    <t>ــ يتبع ــ</t>
  </si>
  <si>
    <t>جدول (8)</t>
  </si>
  <si>
    <t>مياه جوفية (آبار)</t>
  </si>
  <si>
    <t>شبكة عامة (إسالة ماء)</t>
  </si>
  <si>
    <t>صهريج</t>
  </si>
  <si>
    <t>بحيرة</t>
  </si>
  <si>
    <t>ماء مقطر</t>
  </si>
  <si>
    <t>ينابيع</t>
  </si>
  <si>
    <t>مياه RO</t>
  </si>
  <si>
    <t>جدول (9)</t>
  </si>
  <si>
    <t>العمليات الصناعية</t>
  </si>
  <si>
    <t>لأغراض التبريد</t>
  </si>
  <si>
    <t>إستخدام إداري</t>
  </si>
  <si>
    <t>سقي الحدائق والري</t>
  </si>
  <si>
    <t>مجالات استخدام المياه %</t>
  </si>
  <si>
    <t>عدد المعامل الكلي</t>
  </si>
  <si>
    <t xml:space="preserve">عدد المعامل التي تمتلك وحدات معالجة </t>
  </si>
  <si>
    <t xml:space="preserve">المجموع </t>
  </si>
  <si>
    <t>عدد وحدات المعالجة الكلي</t>
  </si>
  <si>
    <t>عاملة</t>
  </si>
  <si>
    <t>عاملة جزئياً</t>
  </si>
  <si>
    <t>متوقفة</t>
  </si>
  <si>
    <t>الطاقة التصميمية (م³/يوم)</t>
  </si>
  <si>
    <t>الطاقة الفعلية (م³/يوم)</t>
  </si>
  <si>
    <t>العدد</t>
  </si>
  <si>
    <t>مخلفات مواد كيمياوية صلبة</t>
  </si>
  <si>
    <t>مخلفات بلاستيكية</t>
  </si>
  <si>
    <t>مخلفات المعادن الحديدية</t>
  </si>
  <si>
    <t>مخلفات المعادن غير الحديدية</t>
  </si>
  <si>
    <t>مخلفات ورقية</t>
  </si>
  <si>
    <t>مخلفات اخرى</t>
  </si>
  <si>
    <t>الكمية (طن/سنة)</t>
  </si>
  <si>
    <t>كمية المخلفات الصلبة المستلمة (طن/سنة)</t>
  </si>
  <si>
    <t xml:space="preserve">أحادي اوكسيد الكربون </t>
  </si>
  <si>
    <t xml:space="preserve">أحادي اوكسيد النتروجين </t>
  </si>
  <si>
    <t>كبريتيد الهيدروجين</t>
  </si>
  <si>
    <t>الكلورين</t>
  </si>
  <si>
    <t>الفلورين</t>
  </si>
  <si>
    <t xml:space="preserve">كلورو فلورو كاربون </t>
  </si>
  <si>
    <t>اوكسيد النتروز</t>
  </si>
  <si>
    <t xml:space="preserve"> NO</t>
  </si>
  <si>
    <t xml:space="preserve"> CO</t>
  </si>
  <si>
    <t xml:space="preserve">الميثان </t>
  </si>
  <si>
    <t>TSP</t>
  </si>
  <si>
    <t>H2S</t>
  </si>
  <si>
    <t>NH3</t>
  </si>
  <si>
    <t>Cl2</t>
  </si>
  <si>
    <t>F2</t>
  </si>
  <si>
    <t>CFCS</t>
  </si>
  <si>
    <t>N2O</t>
  </si>
  <si>
    <t>غسل الغاز بالسائل</t>
  </si>
  <si>
    <t xml:space="preserve">حرق الغازات </t>
  </si>
  <si>
    <t>الأمتزاز</t>
  </si>
  <si>
    <t>المداخن</t>
  </si>
  <si>
    <t>نفط أبيض-كيروسين</t>
  </si>
  <si>
    <t>نفط أسود-زيت الوقود-مازوت</t>
  </si>
  <si>
    <t>كاز-ديزل-سولار</t>
  </si>
  <si>
    <t>بنزين</t>
  </si>
  <si>
    <t>الغاز السائل</t>
  </si>
  <si>
    <t>النفط الخام-Crud oil</t>
  </si>
  <si>
    <t>زيوت هيدروليك</t>
  </si>
  <si>
    <t>طاقة شمسية</t>
  </si>
  <si>
    <t>غاز ماكينات</t>
  </si>
  <si>
    <t>زيوت عادمة</t>
  </si>
  <si>
    <t xml:space="preserve">العدد </t>
  </si>
  <si>
    <t>النسبة %</t>
  </si>
  <si>
    <t xml:space="preserve">ديالى </t>
  </si>
  <si>
    <t>حاصل على الموافقة البيئية</t>
  </si>
  <si>
    <t>غير حاصل على الموافقة البيئية</t>
  </si>
  <si>
    <t xml:space="preserve">الصنف (أ) </t>
  </si>
  <si>
    <t xml:space="preserve">الصنف (ب) </t>
  </si>
  <si>
    <t xml:space="preserve">الصنف (ج) </t>
  </si>
  <si>
    <t>كمية المياه العادمة  (الصرف الصحي) المطروحة (م³/سنة)</t>
  </si>
  <si>
    <t>كمية المخلفات الصناعية السائلة الخطرة المطروحة (م³/سنة)</t>
  </si>
  <si>
    <t>كمية المخلفات الصناعية السائلة غير الخطرة المطروحة (م³/سنة)</t>
  </si>
  <si>
    <t xml:space="preserve"> %</t>
  </si>
  <si>
    <t>المخلفات السائلة الكلية المطروحة  (م³/سنة)</t>
  </si>
  <si>
    <t>أساليب التخلص %</t>
  </si>
  <si>
    <t xml:space="preserve">أكاسيد النتريت </t>
  </si>
  <si>
    <t xml:space="preserve">أكاسيد النترات </t>
  </si>
  <si>
    <t>أكاسيد الرصاص</t>
  </si>
  <si>
    <t>PbOx</t>
  </si>
  <si>
    <t>كمية الوقود أو الطاقة المستخدمة في إلإنتاج حسب النوع والمحافظة لسنة 2011</t>
  </si>
  <si>
    <t>سايكلونات</t>
  </si>
  <si>
    <t>مرسبات الكتروستاتيكية</t>
  </si>
  <si>
    <t xml:space="preserve">% النسبة </t>
  </si>
  <si>
    <t>أخرى</t>
  </si>
  <si>
    <t>لأغراض التسخين</t>
  </si>
  <si>
    <t>لأغراض أخرى</t>
  </si>
  <si>
    <t>الكمية (طن/ سنة)</t>
  </si>
  <si>
    <t>المياه المشتركة *</t>
  </si>
  <si>
    <t>حاصل على موافقة إستمرارية عمل</t>
  </si>
  <si>
    <t xml:space="preserve"> المياه الصناعية المتخلفة </t>
  </si>
  <si>
    <t xml:space="preserve"> المياه العادمة (الصرف الصحي) </t>
  </si>
  <si>
    <t xml:space="preserve">عاملة جزئياً </t>
  </si>
  <si>
    <t>كمية المخلفات الصلبة الكلية المفروزة (طن/سنة)</t>
  </si>
  <si>
    <t>أساليب التخلص من المخلفات الصناعية السائلة الخطرة %</t>
  </si>
  <si>
    <t>كمية المخلفات الصلبة الخطرة المفروزة (طن/سنة)</t>
  </si>
  <si>
    <t>كمية المخلفات الصلبة الكلية  (طن/سنة)</t>
  </si>
  <si>
    <t xml:space="preserve">ثلاثي اوكسيد الكبريت </t>
  </si>
  <si>
    <t xml:space="preserve">رباعي أوكسيد الكبريت </t>
  </si>
  <si>
    <t xml:space="preserve">ثنائي اوكسيد الكربون </t>
  </si>
  <si>
    <t>التوزيع النسبي لوسائل السيطرة على الغازات %</t>
  </si>
  <si>
    <t xml:space="preserve"> المعامل التي تطرح ملوثات الهواء</t>
  </si>
  <si>
    <t>النسبة المئوية للمعامل حسب أنوع ملوثات الهواء المطروحة والمحافظة لسنة 2011</t>
  </si>
  <si>
    <t>كمية المخلفات الصلبة الكلية (طن/سنة)</t>
  </si>
  <si>
    <t>جدول (11)</t>
  </si>
  <si>
    <t>جدول (13)</t>
  </si>
  <si>
    <t>جدول (14)</t>
  </si>
  <si>
    <t>جدول (16)</t>
  </si>
  <si>
    <t>جدول (18)</t>
  </si>
  <si>
    <t>جدول (19)</t>
  </si>
  <si>
    <t>جدول (20)</t>
  </si>
  <si>
    <t>جدول (21)</t>
  </si>
  <si>
    <t>جدول (25)</t>
  </si>
  <si>
    <t>جدول (26)</t>
  </si>
  <si>
    <t>جدول (31)</t>
  </si>
  <si>
    <t>جدول (39)</t>
  </si>
  <si>
    <t>جدول (40)</t>
  </si>
  <si>
    <t>جدول (41)</t>
  </si>
  <si>
    <t>جدول (47)</t>
  </si>
  <si>
    <t>جدول (48)</t>
  </si>
  <si>
    <t>جدول (67)</t>
  </si>
  <si>
    <t>جدول (68)</t>
  </si>
  <si>
    <t>جدول (69)</t>
  </si>
  <si>
    <t>جدول (72)</t>
  </si>
  <si>
    <t>نسبة الطاقة الفعلية الى التصميمية %</t>
  </si>
  <si>
    <t>جدول (33)</t>
  </si>
  <si>
    <t>جدول (45)</t>
  </si>
  <si>
    <t xml:space="preserve">عدد المعامل حسب القطاع </t>
  </si>
  <si>
    <t xml:space="preserve">عدد المعامل حسب الموقع </t>
  </si>
  <si>
    <t xml:space="preserve">عدد المعامل حسب الحالة العملية </t>
  </si>
  <si>
    <t xml:space="preserve">كمية المياه المستخدمة (م³/ سنة) </t>
  </si>
  <si>
    <t>عدد المعامل حسب صنف النشاط</t>
  </si>
  <si>
    <t xml:space="preserve">كمية المخلفات السائلة الخطرة المطروحة (م³/سنة) </t>
  </si>
  <si>
    <t xml:space="preserve">كمية المخلفات السائلة غير الخطرة المطروحة (م³/سنة) </t>
  </si>
  <si>
    <t xml:space="preserve"> المعامل التي تمتلك وحدات معالجة </t>
  </si>
  <si>
    <t xml:space="preserve">عدد وحدات المعالجة حسب الحالة العملية </t>
  </si>
  <si>
    <t xml:space="preserve">كمية المخلفات الصلبة غير الخطرة المفروزة (طن/سنة) </t>
  </si>
  <si>
    <t>المعامل المنتجة للمخلفات الصناعية الصلبة غير المفروزة</t>
  </si>
  <si>
    <t xml:space="preserve">المخلفات الصلبة غير المفروزة </t>
  </si>
  <si>
    <t>المخلفات الصلبة غير الخطرة غير المفروزة</t>
  </si>
  <si>
    <t xml:space="preserve"> المعامل التي تمتلك وسائل السيطرة على الغازات </t>
  </si>
  <si>
    <t xml:space="preserve">عدد وسائل السيطرة على الغازات </t>
  </si>
  <si>
    <t xml:space="preserve"> المعامل التي تمتلك وسائل السيطرة على الدقائق </t>
  </si>
  <si>
    <t xml:space="preserve">عدد وسائل السيطرة على الدقائق </t>
  </si>
  <si>
    <t xml:space="preserve">كمية الوقود أو الطاقة المستخدمة في الأنتاج حسب النوع </t>
  </si>
  <si>
    <t xml:space="preserve"> المعامل التي تستخدم وقود أحفوري أقل كاربون </t>
  </si>
  <si>
    <t>المعامل التي تستخدم محطات الدورة المركبة</t>
  </si>
  <si>
    <t>المعامل التي تستخدم تكنولوجيا ذات كفاءة تحويل أعلى للطاقة تتميز بنوع الوقود</t>
  </si>
  <si>
    <t xml:space="preserve">المعامل التي لا تجري أي اختبارات </t>
  </si>
  <si>
    <t>نسبة المخلفات السائلة الخطرة المطروحة %</t>
  </si>
  <si>
    <t>نسبة المخلفات السائلة غير الخطرة المطروحة %</t>
  </si>
  <si>
    <t xml:space="preserve"> % النسبة   </t>
  </si>
  <si>
    <t>كمية المياه المعالجة (م³/يوم)</t>
  </si>
  <si>
    <t>جدول (29)</t>
  </si>
  <si>
    <t>جدول (51)</t>
  </si>
  <si>
    <t xml:space="preserve"> % النسبة  </t>
  </si>
  <si>
    <t xml:space="preserve"> المعامل التي تمتلك وسائل سيطرة على ملوثات الهواء</t>
  </si>
  <si>
    <t xml:space="preserve"> المعامل التي تمتلك وسائل سيطرة على الغازات</t>
  </si>
  <si>
    <t xml:space="preserve"> المعامل التي تمتلك وسائل سيطرة على الدقائق</t>
  </si>
  <si>
    <t>تابع/ جدول (51)</t>
  </si>
  <si>
    <t>جدول (52)</t>
  </si>
  <si>
    <t>جدول (60)</t>
  </si>
  <si>
    <t>جدول (65)</t>
  </si>
  <si>
    <t>جدول (66)</t>
  </si>
  <si>
    <t>مستثمر/عام</t>
  </si>
  <si>
    <t>نهر دجلة</t>
  </si>
  <si>
    <t>نهر الفرات</t>
  </si>
  <si>
    <t>شط العرب</t>
  </si>
  <si>
    <t>* المياه المشتركة : هي المياه المكونة من نوعين من المياه هما : المياه العادمة (الصرف الصحي) والمياه الصناعية المتخلفة.</t>
  </si>
  <si>
    <t>* المياه المشتركة : هي المياه المكونة من نوعين هما : المياه العادمة (الصرف الصحي) والمياه الصناعية المتخلفة.</t>
  </si>
  <si>
    <t xml:space="preserve">ثنائي اوكسيد الكبريت </t>
  </si>
  <si>
    <t>الجسيمات العالقة (الدخان الأسود)</t>
  </si>
  <si>
    <t>الأمونيا ومركبات الأمونيوم</t>
  </si>
  <si>
    <t>الدقائق العالقة</t>
  </si>
  <si>
    <t>SS</t>
  </si>
  <si>
    <t>مرشحات كيسية (فلاتر)</t>
  </si>
  <si>
    <t>كهرباء (الكهرباء الوطنية فقط)</t>
  </si>
  <si>
    <t>زيوت وشحوم</t>
  </si>
  <si>
    <t>غاز طبيعي</t>
  </si>
  <si>
    <t>20</t>
  </si>
  <si>
    <t>21</t>
  </si>
  <si>
    <t>22</t>
  </si>
  <si>
    <t>23</t>
  </si>
  <si>
    <t>24</t>
  </si>
  <si>
    <t>25</t>
  </si>
  <si>
    <t>26</t>
  </si>
  <si>
    <t>27</t>
  </si>
  <si>
    <t>28</t>
  </si>
  <si>
    <t>29</t>
  </si>
  <si>
    <t>30</t>
  </si>
  <si>
    <t>31</t>
  </si>
  <si>
    <t>32</t>
  </si>
  <si>
    <t>Total</t>
  </si>
  <si>
    <t>total</t>
  </si>
  <si>
    <t xml:space="preserve">عدد المعامل </t>
  </si>
  <si>
    <t xml:space="preserve"> </t>
  </si>
  <si>
    <t>Count</t>
  </si>
  <si>
    <r>
      <rPr>
        <b/>
        <sz val="8"/>
        <color indexed="8"/>
        <rFont val="Arial"/>
        <family val="2"/>
      </rPr>
      <t>الصنف (أ) :</t>
    </r>
    <r>
      <rPr>
        <b/>
        <sz val="9"/>
        <color indexed="8"/>
        <rFont val="Arial"/>
        <family val="2"/>
      </rPr>
      <t xml:space="preserve"> المعامل التي لها تأثيرات بيئية سلبية كبيرة وتؤثر على الكائنات الحية الضعيفة ويتعدى تأثيرها مواقع العمل.</t>
    </r>
  </si>
  <si>
    <r>
      <rPr>
        <b/>
        <sz val="8"/>
        <color indexed="8"/>
        <rFont val="Arial"/>
        <family val="2"/>
      </rPr>
      <t>الصنف (ج) :</t>
    </r>
    <r>
      <rPr>
        <b/>
        <sz val="9"/>
        <color indexed="8"/>
        <rFont val="Arial"/>
        <family val="2"/>
      </rPr>
      <t xml:space="preserve"> المعامل التي تقل أو تنعدم فيها التأثيرات البيئية السلبية.</t>
    </r>
  </si>
  <si>
    <t>( . )</t>
  </si>
  <si>
    <t>النسبة المئوية للمعامل حسب نوع ملوثات الهواء المطروحة %</t>
  </si>
  <si>
    <t>نوع الوقود</t>
  </si>
  <si>
    <t xml:space="preserve">الكميات </t>
  </si>
  <si>
    <t>وحدة القياس</t>
  </si>
  <si>
    <t>الكهرباء الوطنية فقط</t>
  </si>
  <si>
    <t xml:space="preserve">دهوك </t>
  </si>
  <si>
    <t>.</t>
  </si>
  <si>
    <t xml:space="preserve">نينوى </t>
  </si>
  <si>
    <t xml:space="preserve"> سليمانية </t>
  </si>
  <si>
    <t xml:space="preserve">اربيل </t>
  </si>
  <si>
    <t xml:space="preserve"> ديالى </t>
  </si>
  <si>
    <t xml:space="preserve">الانبار </t>
  </si>
  <si>
    <t xml:space="preserve">بابل </t>
  </si>
  <si>
    <t xml:space="preserve"> واسط </t>
  </si>
  <si>
    <t xml:space="preserve">صلاح الدين </t>
  </si>
  <si>
    <t xml:space="preserve"> ميسان </t>
  </si>
  <si>
    <t xml:space="preserve"> البصرة </t>
  </si>
  <si>
    <t>نفط ابيض كيروسين</t>
  </si>
  <si>
    <t>نفط اسود</t>
  </si>
  <si>
    <t>كاز</t>
  </si>
  <si>
    <t>النفط الخام</t>
  </si>
  <si>
    <t>اخرى حدد</t>
  </si>
  <si>
    <t xml:space="preserve"> المعامل التي تمتلك عمال مؤهلين في إدارة النفايات </t>
  </si>
  <si>
    <t xml:space="preserve">مخلفات المواد الكيمياوية الصلبة </t>
  </si>
  <si>
    <t xml:space="preserve">مخلفات المعادن الحديدية </t>
  </si>
  <si>
    <t xml:space="preserve">مخلفات المعادن غير الحديدية </t>
  </si>
  <si>
    <t xml:space="preserve">المخلفات الورقية </t>
  </si>
  <si>
    <t xml:space="preserve">المخلفات الأخرى </t>
  </si>
  <si>
    <t xml:space="preserve">المخلفات البلاستيكية </t>
  </si>
  <si>
    <t>طرح في مواقع تجميع النفايات الخاصة بالبلدية</t>
  </si>
  <si>
    <t>حرق داخل الموقع نظامي</t>
  </si>
  <si>
    <t>حرق خارج الموقع</t>
  </si>
  <si>
    <t>إعادة تصنيع</t>
  </si>
  <si>
    <t>إعادة تدوير كلي</t>
  </si>
  <si>
    <t>إعادة تدوير جزئي</t>
  </si>
  <si>
    <t>تخزين</t>
  </si>
  <si>
    <t>طمر نظامي</t>
  </si>
  <si>
    <t>طمر غير نظامي</t>
  </si>
  <si>
    <t>طرح الى الأراضي المجاورة</t>
  </si>
  <si>
    <t>إعادة الى المصدر</t>
  </si>
  <si>
    <t>التخلص عن طريق جهة رسمية</t>
  </si>
  <si>
    <t>طرح الى المسطحات المائية</t>
  </si>
  <si>
    <t>بخار ماء</t>
  </si>
  <si>
    <t>اتربة غبار</t>
  </si>
  <si>
    <t>ــ</t>
  </si>
  <si>
    <t>رذاذ السمنت</t>
  </si>
  <si>
    <t xml:space="preserve">مواد عضوية طيارة </t>
  </si>
  <si>
    <t>VOC</t>
  </si>
  <si>
    <t>غازات مختلفة</t>
  </si>
  <si>
    <t>أوكسيد الزنك</t>
  </si>
  <si>
    <t>ZnO</t>
  </si>
  <si>
    <t>أكاسيد الحديد</t>
  </si>
  <si>
    <t>FeO</t>
  </si>
  <si>
    <t>أكاسيد الكروم</t>
  </si>
  <si>
    <t>رذاذ باودر الصبغ</t>
  </si>
  <si>
    <t>دخان أبيض</t>
  </si>
  <si>
    <t>فورمالين</t>
  </si>
  <si>
    <t>مثيل برومايد</t>
  </si>
  <si>
    <t>نقل إلى موقع صحي خاص بالنفايات الخطرة</t>
  </si>
  <si>
    <t xml:space="preserve">حرق داخل الموقع غير نظامي </t>
  </si>
  <si>
    <t xml:space="preserve">إعادة الإستخدام </t>
  </si>
  <si>
    <t xml:space="preserve">بيع </t>
  </si>
  <si>
    <t>شبكة مجاري</t>
  </si>
  <si>
    <t>حفرة امتصاصية ترابية</t>
  </si>
  <si>
    <t>حفرة تبخيرية مبطنة</t>
  </si>
  <si>
    <t>مبزل</t>
  </si>
  <si>
    <t>برك تسحب بصهاريج</t>
  </si>
  <si>
    <t>اراضي مجاورة</t>
  </si>
  <si>
    <t>لاغراض السقي</t>
  </si>
  <si>
    <t>وحدة معالجة كلية</t>
  </si>
  <si>
    <t>وحدة معالجة جزئية (بعد الفصل والتنقية)</t>
  </si>
  <si>
    <t>حفرة إمتصاصية ترابية</t>
  </si>
  <si>
    <t>حفرة تبخيرية مبطنة (احواض تجفيف)</t>
  </si>
  <si>
    <t>إعادة استخدام داخل المصنع (بعد الفصل والتنقية)</t>
  </si>
  <si>
    <t>تنقل إلى معمل آخر لمعالجتها</t>
  </si>
  <si>
    <t>إعادة تدوير</t>
  </si>
  <si>
    <t>برك تسحب بصهاريج (بعد الفصل والتنقية)</t>
  </si>
  <si>
    <t>أراضي مجاورة</t>
  </si>
  <si>
    <t>تدوير ضمن منظومة مغلقة أي التدوير 100% داخل المصنع</t>
  </si>
  <si>
    <t>النسبة</t>
  </si>
  <si>
    <t>المجوع</t>
  </si>
  <si>
    <t>كمية المخلفات السائلة الواصلة الى وحدات المعالجة (م³/يوم)</t>
  </si>
  <si>
    <t>نسبة المياه المعالجة %</t>
  </si>
  <si>
    <t>كمية المخلفات السائلة الواصلة الى وحدات المعالجة (م³/سنة)</t>
  </si>
  <si>
    <t>المياه الصناعية المتخلفة</t>
  </si>
  <si>
    <t>خطرة</t>
  </si>
  <si>
    <t>غير خطرة</t>
  </si>
  <si>
    <t xml:space="preserve">(م³/سنة) </t>
  </si>
  <si>
    <t xml:space="preserve">المجموع الصلبة الخطرة المفروزة </t>
  </si>
  <si>
    <t>المجموع الصلبة غير الخطرة المفروزة</t>
  </si>
  <si>
    <t>A</t>
  </si>
  <si>
    <t>B</t>
  </si>
  <si>
    <t>C</t>
  </si>
  <si>
    <t>D</t>
  </si>
  <si>
    <t>E</t>
  </si>
  <si>
    <t>F</t>
  </si>
  <si>
    <t>G</t>
  </si>
  <si>
    <t>H</t>
  </si>
  <si>
    <t>1</t>
  </si>
  <si>
    <t>2</t>
  </si>
  <si>
    <t>3</t>
  </si>
  <si>
    <t>4</t>
  </si>
  <si>
    <t xml:space="preserve">بغداد </t>
  </si>
  <si>
    <t>Row N %</t>
  </si>
  <si>
    <t xml:space="preserve"> المعامل التي يتوفر فيها قسم مختص بإدارة النفايات الصناعية </t>
  </si>
  <si>
    <t xml:space="preserve">عدد العاملين الكلي </t>
  </si>
  <si>
    <t xml:space="preserve">العاملين في قسم إدارة النفايات  </t>
  </si>
  <si>
    <t xml:space="preserve"> المعامل التي تمتلك عمال غير مؤهلين في إدارة النفايات </t>
  </si>
  <si>
    <t>تابع/ جدول (21)</t>
  </si>
  <si>
    <t>تابع/ جدول (25)</t>
  </si>
  <si>
    <t>كمية المخلفات السائلة الكلية المتولدة (م³/سنة)</t>
  </si>
  <si>
    <t>تابع / جدول (29)</t>
  </si>
  <si>
    <t xml:space="preserve">أساليب التخلص من المخلفات الصناعية السائلة الخطرة </t>
  </si>
  <si>
    <t>أساليب التخلص من المخلفات الصناعية السائلة الخطرة</t>
  </si>
  <si>
    <t xml:space="preserve">أساليب التخلص من المخلفات الصناعية السائلة غير الخطرة </t>
  </si>
  <si>
    <t>تابع / جدول (31)</t>
  </si>
  <si>
    <t>تابع / جدول (52)</t>
  </si>
  <si>
    <t>جدول (75)</t>
  </si>
  <si>
    <t>امبير</t>
  </si>
  <si>
    <t>مقمق</t>
  </si>
  <si>
    <t>م3</t>
  </si>
  <si>
    <t>لتر</t>
  </si>
  <si>
    <t>كغم</t>
  </si>
  <si>
    <t>طن</t>
  </si>
  <si>
    <t>برميل</t>
  </si>
  <si>
    <t>قنينة</t>
  </si>
  <si>
    <t>كيلو واط</t>
  </si>
  <si>
    <t>الف كيلو واط</t>
  </si>
  <si>
    <t>تجميع الف كيلو واط</t>
  </si>
  <si>
    <t>متر مكعب</t>
  </si>
  <si>
    <t>ــــ</t>
  </si>
  <si>
    <t>جدول (78)</t>
  </si>
  <si>
    <t>جدول (81)</t>
  </si>
  <si>
    <t>عدد وحدات معالجة المياه الصناعية والعادمة وعدد المعامل التي تغطيها وحدة المعالجة حسب المحافظة لسنة 2011</t>
  </si>
  <si>
    <t>عدد المعامل التي تمتلك وحدات معالجة</t>
  </si>
  <si>
    <t xml:space="preserve">عدد المعامل التي تغطيها وحدات معالجة </t>
  </si>
  <si>
    <t>المخلفات السائلة الكلية المطروحة (م³/سنة)</t>
  </si>
  <si>
    <t>ثانوية</t>
  </si>
  <si>
    <t>ثالثية</t>
  </si>
  <si>
    <t xml:space="preserve">أساليب التخلص من المخلفات السائلة (م³/ سنة) </t>
  </si>
  <si>
    <t>ملاحظة : الإشارة ( . ) تعني القيمة أكبر من الصفر ولكنها صغيرة بحيث تصبح صفراً عند التقريب الى عدد المراتب العشرية المعروضة.</t>
  </si>
  <si>
    <t>اعادة استخدام من قبل جهة رسمية</t>
  </si>
  <si>
    <t xml:space="preserve">جهات التصريف (م³/ يوم) </t>
  </si>
  <si>
    <t>عدد المعامل التي تطرح ملوثات الهواء والنسبة المئوية لها حسب النوع والمحافظة لسنة 2011</t>
  </si>
  <si>
    <t xml:space="preserve"> % النسبة </t>
  </si>
  <si>
    <t>SO₃</t>
  </si>
  <si>
    <t>المواد الهيدروكربونية عدا الميثان</t>
  </si>
  <si>
    <r>
      <t>N</t>
    </r>
    <r>
      <rPr>
        <b/>
        <vertAlign val="subscript"/>
        <sz val="10"/>
        <color theme="1"/>
        <rFont val="Times New Roman"/>
        <family val="1"/>
      </rPr>
      <t>2</t>
    </r>
    <r>
      <rPr>
        <b/>
        <sz val="10"/>
        <color theme="1"/>
        <rFont val="Times New Roman"/>
        <family val="1"/>
      </rPr>
      <t>O</t>
    </r>
  </si>
  <si>
    <r>
      <t>H</t>
    </r>
    <r>
      <rPr>
        <b/>
        <vertAlign val="subscript"/>
        <sz val="10"/>
        <color theme="1"/>
        <rFont val="Times New Roman"/>
        <family val="1"/>
      </rPr>
      <t>2</t>
    </r>
    <r>
      <rPr>
        <b/>
        <sz val="10"/>
        <color theme="1"/>
        <rFont val="Times New Roman"/>
        <family val="1"/>
      </rPr>
      <t>S</t>
    </r>
  </si>
  <si>
    <r>
      <t>NH</t>
    </r>
    <r>
      <rPr>
        <b/>
        <vertAlign val="subscript"/>
        <sz val="10"/>
        <color theme="1"/>
        <rFont val="Times New Roman"/>
        <family val="1"/>
      </rPr>
      <t>3</t>
    </r>
  </si>
  <si>
    <r>
      <t>Cl</t>
    </r>
    <r>
      <rPr>
        <b/>
        <vertAlign val="subscript"/>
        <sz val="10"/>
        <color theme="1"/>
        <rFont val="Times New Roman"/>
        <family val="1"/>
      </rPr>
      <t>2</t>
    </r>
  </si>
  <si>
    <r>
      <t>F</t>
    </r>
    <r>
      <rPr>
        <b/>
        <vertAlign val="subscript"/>
        <sz val="10"/>
        <color theme="1"/>
        <rFont val="Times New Roman"/>
        <family val="1"/>
      </rPr>
      <t>2</t>
    </r>
  </si>
  <si>
    <r>
      <t>H</t>
    </r>
    <r>
      <rPr>
        <b/>
        <vertAlign val="subscript"/>
        <sz val="10"/>
        <color theme="1"/>
        <rFont val="Times New Roman"/>
        <family val="1"/>
      </rPr>
      <t>2</t>
    </r>
    <r>
      <rPr>
        <b/>
        <sz val="10"/>
        <color theme="1"/>
        <rFont val="Times New Roman"/>
        <family val="1"/>
      </rPr>
      <t>O</t>
    </r>
  </si>
  <si>
    <r>
      <t>CaCO</t>
    </r>
    <r>
      <rPr>
        <b/>
        <vertAlign val="subscript"/>
        <sz val="10"/>
        <color theme="1"/>
        <rFont val="Times New Roman"/>
        <family val="1"/>
      </rPr>
      <t>3</t>
    </r>
  </si>
  <si>
    <r>
      <t>Cr</t>
    </r>
    <r>
      <rPr>
        <b/>
        <sz val="7"/>
        <color theme="1"/>
        <rFont val="Times New Roman"/>
        <family val="1"/>
      </rPr>
      <t>2</t>
    </r>
    <r>
      <rPr>
        <b/>
        <sz val="10"/>
        <color theme="1"/>
        <rFont val="Times New Roman"/>
        <family val="1"/>
      </rPr>
      <t>O</t>
    </r>
    <r>
      <rPr>
        <b/>
        <vertAlign val="subscript"/>
        <sz val="10"/>
        <color theme="1"/>
        <rFont val="Times New Roman"/>
        <family val="1"/>
      </rPr>
      <t>3</t>
    </r>
  </si>
  <si>
    <r>
      <t>CH</t>
    </r>
    <r>
      <rPr>
        <b/>
        <vertAlign val="subscript"/>
        <sz val="10"/>
        <color theme="1"/>
        <rFont val="Times New Roman"/>
        <family val="1"/>
      </rPr>
      <t>2</t>
    </r>
    <r>
      <rPr>
        <b/>
        <sz val="10"/>
        <color theme="1"/>
        <rFont val="Times New Roman"/>
        <family val="1"/>
      </rPr>
      <t>O</t>
    </r>
  </si>
  <si>
    <r>
      <t>CH</t>
    </r>
    <r>
      <rPr>
        <b/>
        <sz val="7"/>
        <color theme="1"/>
        <rFont val="Times New Roman"/>
        <family val="1"/>
      </rPr>
      <t>3</t>
    </r>
    <r>
      <rPr>
        <b/>
        <sz val="10"/>
        <color theme="1"/>
        <rFont val="Times New Roman"/>
        <family val="1"/>
      </rPr>
      <t>Br</t>
    </r>
  </si>
  <si>
    <r>
      <t>SO</t>
    </r>
    <r>
      <rPr>
        <b/>
        <vertAlign val="subscript"/>
        <sz val="8"/>
        <color theme="1"/>
        <rFont val="Times New Roman"/>
        <family val="1"/>
      </rPr>
      <t>2</t>
    </r>
  </si>
  <si>
    <r>
      <t>SO</t>
    </r>
    <r>
      <rPr>
        <b/>
        <vertAlign val="subscript"/>
        <sz val="8"/>
        <color theme="1"/>
        <rFont val="Times New Roman"/>
        <family val="1"/>
      </rPr>
      <t>4</t>
    </r>
  </si>
  <si>
    <r>
      <t>NO</t>
    </r>
    <r>
      <rPr>
        <b/>
        <vertAlign val="subscript"/>
        <sz val="8"/>
        <color theme="1"/>
        <rFont val="Times New Roman"/>
        <family val="1"/>
      </rPr>
      <t>2</t>
    </r>
  </si>
  <si>
    <r>
      <t>NO</t>
    </r>
    <r>
      <rPr>
        <b/>
        <vertAlign val="subscript"/>
        <sz val="8"/>
        <color theme="1"/>
        <rFont val="Times New Roman"/>
        <family val="1"/>
      </rPr>
      <t>3</t>
    </r>
  </si>
  <si>
    <r>
      <t>CO</t>
    </r>
    <r>
      <rPr>
        <b/>
        <vertAlign val="subscript"/>
        <sz val="8"/>
        <color theme="1"/>
        <rFont val="Times New Roman"/>
        <family val="1"/>
      </rPr>
      <t>2</t>
    </r>
  </si>
  <si>
    <r>
      <t>CH</t>
    </r>
    <r>
      <rPr>
        <b/>
        <vertAlign val="subscript"/>
        <sz val="8"/>
        <color theme="1"/>
        <rFont val="Times New Roman"/>
        <family val="1"/>
      </rPr>
      <t>4</t>
    </r>
  </si>
  <si>
    <t xml:space="preserve">التوزيع النسبي لوسائل السيطرة على الغازات </t>
  </si>
  <si>
    <t>أبراج إمتصاص</t>
  </si>
  <si>
    <t xml:space="preserve">التوزيع النسبي لوسائل السيطرة على الدقائق </t>
  </si>
  <si>
    <t>المعامل التي تمتلك أجهزة تنظيم الهواء والوقود في عملية الإحتراق</t>
  </si>
  <si>
    <t>معدل إرتفاع المدخنة (م)</t>
  </si>
  <si>
    <t xml:space="preserve">المعامل التي تستخدم تقنيات عالية الأداء للرصد والتحكم في عمليات نظم الأحتراق </t>
  </si>
  <si>
    <t xml:space="preserve">التوزيع النسبي للمعامل حسب القطاع </t>
  </si>
  <si>
    <t xml:space="preserve">التوزيع النسبي للمعامل حسب الموقع </t>
  </si>
  <si>
    <t xml:space="preserve">التوزيع النسبي للمعامل حسب الحصول على الموافقة البيئية واستمرارية عمل  </t>
  </si>
  <si>
    <t xml:space="preserve">التوزيع النسبي للمعامل حسب صنف النشاط </t>
  </si>
  <si>
    <r>
      <rPr>
        <b/>
        <sz val="8"/>
        <color indexed="8"/>
        <rFont val="Arial"/>
        <family val="2"/>
      </rPr>
      <t>الصنف (ب):</t>
    </r>
    <r>
      <rPr>
        <b/>
        <sz val="9"/>
        <color indexed="8"/>
        <rFont val="Arial"/>
        <family val="2"/>
      </rPr>
      <t xml:space="preserve"> المعامل التي لها تأثيرات بيئية سلبية ولا تنعكس على الكائنات الحية وتخص موقع معين.</t>
    </r>
  </si>
  <si>
    <t xml:space="preserve">التوزيع النسبي للمعامل حسب الحالة العملية </t>
  </si>
  <si>
    <t xml:space="preserve">عدد المعامل حسب الحصول على الموافقة البيئية واستمرارية عمل </t>
  </si>
  <si>
    <t>التوزيع النسبي لكمية المياه المجهزة حسب المصدر</t>
  </si>
  <si>
    <t xml:space="preserve">التوزيع النسبي للمعامل حسب مصدر المياه المجهزة </t>
  </si>
  <si>
    <t xml:space="preserve">  المعامل التي لا يتوفر فيها قسم ادارة النفايات </t>
  </si>
  <si>
    <t xml:space="preserve"> المعامل التي يرتدي العاملين فيها مستلزمات الوقاية</t>
  </si>
  <si>
    <t xml:space="preserve"> المعامل التي لا يرتدي العاملين فيها مستلزمات الوقاية</t>
  </si>
  <si>
    <t>ملاحظة: إن مجموع المعامل التي تمتلك أو لا تمتلك قسم مختص بإدارة النفايات الصناعية لا تساوي (1433) معمل الذي يمثل مجموع المعامل العاملة والعاملة جزئياً، وذلك لكون عدد المعامل التابعة الى شركة واحدة وفي نفس الموقع تم دمج البيانات المستوفاة منها في استمارة واحدة .</t>
  </si>
  <si>
    <t xml:space="preserve">التوزيع النسبي لوحدات المعالجة حسب الحالة العملية </t>
  </si>
  <si>
    <t>أساليب التخلص من المياه العادمة (الصرف الصحي)</t>
  </si>
  <si>
    <t>عدد الوحدات حسب نوع مرحلة المعالجة</t>
  </si>
  <si>
    <t>التوزيع النسبي للوحدات حسب نوع المرحلة</t>
  </si>
  <si>
    <t xml:space="preserve">التوزيع النسبي لكمية المخلفات الصلبة غير الخطرة المفروزة </t>
  </si>
  <si>
    <t>تابع / جدول (65)</t>
  </si>
  <si>
    <t>تابع/ جدول (67)</t>
  </si>
  <si>
    <t>ملاحظة : الإشارة ( . ) تعني القيمة أكبر من الصفر ولكنها صغيرة بحيث تصبح صفراً عند التقريب الى عدد المراتب العشرية المعروضة .</t>
  </si>
  <si>
    <t>المخلفات الصلبة المفروزة (طن/سنة)</t>
  </si>
  <si>
    <t xml:space="preserve"> الجهاز المركزي للإحصاء / العراق</t>
  </si>
  <si>
    <t xml:space="preserve">المعامل التي تمتلك مداخن </t>
  </si>
  <si>
    <t xml:space="preserve">المخلفات الصلبة الكلية </t>
  </si>
  <si>
    <t xml:space="preserve">إبتدائية </t>
  </si>
  <si>
    <t>كمية المخلفات الصلبة المفروزة (طن/سنة)</t>
  </si>
  <si>
    <t xml:space="preserve">المخلفات الصلبة المفروزة </t>
  </si>
  <si>
    <t xml:space="preserve"> المخلفات الصلبة غير الخطرة المفروزة</t>
  </si>
  <si>
    <t xml:space="preserve"> المعامل التي تستلم مخلفات صلبة من جهات  اخرى</t>
  </si>
  <si>
    <t xml:space="preserve">أساليب التخلص من المخلفات السائلة المطروحة غير الخطرة (م³/ سنة) </t>
  </si>
  <si>
    <t>اعادة استخدام داخل المعمل</t>
  </si>
  <si>
    <t xml:space="preserve">كلورو فلورو كربون </t>
  </si>
  <si>
    <t>حامضية كربونية</t>
  </si>
  <si>
    <t xml:space="preserve">عدد ونسبة المعامل حسب القطاع والمحافظة </t>
  </si>
  <si>
    <t xml:space="preserve">عدد ونسبة المعامل حسب الموقع والمحافظة </t>
  </si>
  <si>
    <t xml:space="preserve">عدد ونسبة المعامل حسب الحصول على الموافقة البيئية واستمرارية عمل والمحافظة </t>
  </si>
  <si>
    <t xml:space="preserve">عدد ونسبة المعامل حسب صنف النشاط والمحافظة </t>
  </si>
  <si>
    <t>عدد ونسبة المعامل حسب الحالة العملية والمحافظة</t>
  </si>
  <si>
    <t xml:space="preserve">التوزيع النسبي لكمية المياه المجهزة للمعامل حسب المصادر والمحافظة </t>
  </si>
  <si>
    <t xml:space="preserve">التوزيع النسبي للمعامل حسب مصادر المياه المجهزة والمحافظة </t>
  </si>
  <si>
    <t xml:space="preserve">كمية المياه المستخدمة في المعامل حسب مجالات استخدام المياه والمحافظة </t>
  </si>
  <si>
    <t xml:space="preserve">التوزيع النسبي للمعامل حسب مجالات استخدام المياه والمحافظة </t>
  </si>
  <si>
    <t xml:space="preserve">كمية المخلفات السائلة الكلية المطروحة حسب النوع والمحافظة </t>
  </si>
  <si>
    <t xml:space="preserve">كمية ونسبة المخلفات السائلة الخطرة الكلية المطروحة حسب النوع والمحافظة </t>
  </si>
  <si>
    <t xml:space="preserve">كمية ونسبة المخلفات السائلة غير الخطرة الكلية المطروحة حسب النوع والمحافظة </t>
  </si>
  <si>
    <t xml:space="preserve">كمية المخلفات السائلة الكلية المطروحة (الخطرة وغير الخطرة) من المعامل حسب أساليب التخلص والمحافظة </t>
  </si>
  <si>
    <t xml:space="preserve">كمية المخلفات السائلة الكلية المطروحة غير الخطرة من المعامل حسب أساليب التخلص والمحافظة </t>
  </si>
  <si>
    <t xml:space="preserve">عدد المعامل حسب أساليب التخلص من المياه العادمة (الصرف الصحي) المطروحة والمحافظة </t>
  </si>
  <si>
    <t>عدد المعامل حسب أساليب التخلص من المياه العادمة (الصرف الصحي) المطروحة والمحافظة</t>
  </si>
  <si>
    <t xml:space="preserve">عدد المعامل حسب أساليب التخلص من المخلفات الصناعية السائلة الخطرة المطروحة والمحافظة </t>
  </si>
  <si>
    <t>عدد المعامل حسب أساليب التخلص من المخلفات الصناعية السائلة غير الخطرة المطروحة والمحافظة</t>
  </si>
  <si>
    <t>عدد وحدات معالجة المياه الصناعية والعادمة المتخلفة ومجموع طاقاتها التصميمية والفعلية وكمية المياه المعالجة حسب المحافظة</t>
  </si>
  <si>
    <t xml:space="preserve">عدد ونسبة المعامل التي تمتلك وحدات لمعالجة المخلفات السائلة والتوزيع النسبي للوحدات حسب نوع مرحلة المعالجة والحالة العملية لها والمحافظة </t>
  </si>
  <si>
    <t xml:space="preserve">كمية المخلفات السائلة الكلية المعالجة حسب جهات التصريف والمحافظة </t>
  </si>
  <si>
    <t xml:space="preserve">كمية المخلفات الصلبة الخطرة المفروزة الناتجة عن العمليات الصناعية حسب النوع والمحافظة </t>
  </si>
  <si>
    <t xml:space="preserve">كمية المخلفات الصلبة غير الخطرة المفروزة الناتجة عن العمليات الصناعية حسب النوع والمحافظة </t>
  </si>
  <si>
    <t xml:space="preserve">التوزيع النسبي لكمية المخلفات الصلبة غير الخطرة المفروزة الناتجة عن العمليات الصناعية حسب النوع والمحافظة </t>
  </si>
  <si>
    <t xml:space="preserve">كمية المخلفات الصلبة الكلية المفروزة وغير المفروزة حسب النوع والمحافظة </t>
  </si>
  <si>
    <t xml:space="preserve">كمية المخلفات الصلبة المفروزة حسب النوع (خطرة وغير خطرة) على مستوى المحافظة </t>
  </si>
  <si>
    <t>كمية المخلفات الصلبة المفروزة حسب النوع (خطرة وغير خطرة) على مستوى المحافظة</t>
  </si>
  <si>
    <t xml:space="preserve">كمية المخلفات الصلبة غير الخطرة غير المفروزة الناتجة عن العمليات الصناعية والنسب المئوية للمعامل حسب أساليب التخلص من المخلفات والمحافظة </t>
  </si>
  <si>
    <t xml:space="preserve">عدد ونسبة المعامل التي تستلم مخلفات صلبة من جهات اخرى وكمية المخلفات الصلبة المستلمة حسب المحافظة </t>
  </si>
  <si>
    <t>عدد المعامل التي تطرح ملوثات الهواء والنسبة المئوية لها حسب النوع والمحافظة</t>
  </si>
  <si>
    <t xml:space="preserve">عدد المعامل التي تطرح ملوثات الهواء والنسبة المئوية لها حسب النوع والمحافظة </t>
  </si>
  <si>
    <t xml:space="preserve">عدد ونسبة المعامل التي تمتلك وسائل سيطرة على ملوثات الهواء (الغازات والدقائق) حسب المحافظة </t>
  </si>
  <si>
    <t xml:space="preserve">عدد وسائل السيطرة على الغازات والتوزيع النسبي لها حسب النوع والمحافظة </t>
  </si>
  <si>
    <t xml:space="preserve">عدد وسائل السيطرة على الدقائق والتوزيع النسبي لها حسب النوع والمحافظة </t>
  </si>
  <si>
    <t xml:space="preserve">عدد ونسبة المعامل التي تمتلك مداخن وأجهزة تنظيم الهواء والوقود في عملية الإحتراق حسب المحافظة </t>
  </si>
  <si>
    <t xml:space="preserve">عدد ونسبة المعامل التي تجري اختبارات لضمان كفاءة استخدام الطاقة حسب النوع والمحافظة </t>
  </si>
  <si>
    <t xml:space="preserve"> عدد ونسبة المعامل التي تمتلك قسم مختص بإدارة النفايات الصناعية (الصلبة والسائلة والغازية) وعدد العاملين في القسم والمعامل التي تمتلك عمال مؤهلين للعمل والمعامل التي يرتدي العاملين فيها مستلزمات الوقاية في القسم حسب المحافظة </t>
  </si>
</sst>
</file>

<file path=xl/styles.xml><?xml version="1.0" encoding="utf-8"?>
<styleSheet xmlns="http://schemas.openxmlformats.org/spreadsheetml/2006/main">
  <numFmts count="3">
    <numFmt numFmtId="164" formatCode="0.0"/>
    <numFmt numFmtId="165" formatCode="####.0"/>
    <numFmt numFmtId="166" formatCode="###0"/>
  </numFmts>
  <fonts count="28">
    <font>
      <sz val="11"/>
      <color theme="1"/>
      <name val="Arial"/>
      <family val="2"/>
      <scheme val="minor"/>
    </font>
    <font>
      <b/>
      <sz val="12"/>
      <color theme="1"/>
      <name val="Arial"/>
      <family val="2"/>
    </font>
    <font>
      <b/>
      <sz val="10"/>
      <color theme="1"/>
      <name val="Arial"/>
      <family val="2"/>
    </font>
    <font>
      <b/>
      <sz val="10"/>
      <color theme="1"/>
      <name val="Times New Roman"/>
      <family val="1"/>
    </font>
    <font>
      <b/>
      <sz val="9"/>
      <color theme="1"/>
      <name val="Arial"/>
      <family val="2"/>
    </font>
    <font>
      <b/>
      <sz val="12"/>
      <name val="Arial"/>
      <family val="2"/>
    </font>
    <font>
      <sz val="11"/>
      <color theme="1"/>
      <name val="Arial"/>
      <family val="2"/>
    </font>
    <font>
      <sz val="11"/>
      <color theme="1"/>
      <name val="Times New Roman"/>
      <family val="1"/>
    </font>
    <font>
      <sz val="10"/>
      <color theme="1"/>
      <name val="Times New Roman"/>
      <family val="1"/>
    </font>
    <font>
      <b/>
      <sz val="8"/>
      <color theme="1"/>
      <name val="Arial"/>
      <family val="2"/>
    </font>
    <font>
      <b/>
      <sz val="9"/>
      <name val="Arial"/>
      <family val="2"/>
    </font>
    <font>
      <sz val="9"/>
      <color theme="1"/>
      <name val="Arial"/>
      <family val="2"/>
    </font>
    <font>
      <sz val="10"/>
      <name val="Arial"/>
      <family val="2"/>
    </font>
    <font>
      <sz val="9"/>
      <color indexed="8"/>
      <name val="Arial"/>
      <family val="2"/>
    </font>
    <font>
      <sz val="11"/>
      <color theme="1"/>
      <name val="Arial"/>
      <family val="2"/>
      <charset val="178"/>
      <scheme val="minor"/>
    </font>
    <font>
      <b/>
      <sz val="10"/>
      <color indexed="8"/>
      <name val="Times New Roman"/>
      <family val="1"/>
    </font>
    <font>
      <sz val="9"/>
      <color indexed="8"/>
      <name val="Arial"/>
      <family val="2"/>
    </font>
    <font>
      <b/>
      <sz val="8"/>
      <color indexed="8"/>
      <name val="Arial"/>
      <family val="2"/>
    </font>
    <font>
      <b/>
      <sz val="9"/>
      <color indexed="8"/>
      <name val="Arial"/>
      <family val="2"/>
    </font>
    <font>
      <sz val="9"/>
      <color indexed="81"/>
      <name val="Tahoma"/>
      <family val="2"/>
    </font>
    <font>
      <b/>
      <sz val="9"/>
      <color indexed="81"/>
      <name val="Tahoma"/>
      <family val="2"/>
    </font>
    <font>
      <sz val="9"/>
      <name val="Arial"/>
      <family val="2"/>
    </font>
    <font>
      <b/>
      <sz val="10"/>
      <name val="Times New Roman"/>
      <family val="1"/>
    </font>
    <font>
      <sz val="10"/>
      <name val="Arial"/>
      <family val="2"/>
    </font>
    <font>
      <sz val="9"/>
      <color indexed="8"/>
      <name val="Arial"/>
      <family val="2"/>
    </font>
    <font>
      <b/>
      <vertAlign val="subscript"/>
      <sz val="10"/>
      <color theme="1"/>
      <name val="Times New Roman"/>
      <family val="1"/>
    </font>
    <font>
      <b/>
      <sz val="7"/>
      <color theme="1"/>
      <name val="Times New Roman"/>
      <family val="1"/>
    </font>
    <font>
      <b/>
      <vertAlign val="subscript"/>
      <sz val="8"/>
      <color theme="1"/>
      <name val="Times New Roman"/>
      <family val="1"/>
    </font>
  </fonts>
  <fills count="11">
    <fill>
      <patternFill patternType="none"/>
    </fill>
    <fill>
      <patternFill patternType="gray125"/>
    </fill>
    <fill>
      <patternFill patternType="solid">
        <fgColor rgb="FFFFFFFF"/>
        <bgColor indexed="64"/>
      </patternFill>
    </fill>
    <fill>
      <patternFill patternType="solid">
        <fgColor rgb="FFD8B4DE"/>
        <bgColor indexed="64"/>
      </patternFill>
    </fill>
    <fill>
      <patternFill patternType="solid">
        <fgColor rgb="FFE8D8F4"/>
        <bgColor indexed="64"/>
      </patternFill>
    </fill>
    <fill>
      <patternFill patternType="solid">
        <fgColor theme="0"/>
        <bgColor indexed="64"/>
      </patternFill>
    </fill>
    <fill>
      <patternFill patternType="solid">
        <fgColor theme="6"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3" tint="0.79998168889431442"/>
        <bgColor indexed="64"/>
      </patternFill>
    </fill>
  </fills>
  <borders count="70">
    <border>
      <left/>
      <right/>
      <top/>
      <bottom/>
      <diagonal/>
    </border>
    <border>
      <left/>
      <right/>
      <top style="double">
        <color auto="1"/>
      </top>
      <bottom/>
      <diagonal/>
    </border>
    <border>
      <left/>
      <right/>
      <top/>
      <bottom style="thin">
        <color auto="1"/>
      </bottom>
      <diagonal/>
    </border>
    <border>
      <left/>
      <right/>
      <top style="hair">
        <color auto="1"/>
      </top>
      <bottom style="thin">
        <color auto="1"/>
      </bottom>
      <diagonal/>
    </border>
    <border>
      <left/>
      <right/>
      <top style="thin">
        <color auto="1"/>
      </top>
      <bottom style="double">
        <color auto="1"/>
      </bottom>
      <diagonal/>
    </border>
    <border>
      <left/>
      <right/>
      <top style="hair">
        <color auto="1"/>
      </top>
      <bottom style="hair">
        <color auto="1"/>
      </bottom>
      <diagonal/>
    </border>
    <border>
      <left/>
      <right/>
      <top/>
      <bottom style="double">
        <color auto="1"/>
      </bottom>
      <diagonal/>
    </border>
    <border>
      <left/>
      <right/>
      <top style="double">
        <color auto="1"/>
      </top>
      <bottom style="hair">
        <color auto="1"/>
      </bottom>
      <diagonal/>
    </border>
    <border>
      <left/>
      <right/>
      <top style="hair">
        <color auto="1"/>
      </top>
      <bottom/>
      <diagonal/>
    </border>
    <border>
      <left/>
      <right/>
      <top style="thin">
        <color auto="1"/>
      </top>
      <bottom style="hair">
        <color auto="1"/>
      </bottom>
      <diagonal/>
    </border>
    <border>
      <left/>
      <right/>
      <top/>
      <bottom style="hair">
        <color auto="1"/>
      </bottom>
      <diagonal/>
    </border>
    <border>
      <left/>
      <right/>
      <top style="thin">
        <color auto="1"/>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right/>
      <top style="thin">
        <color indexed="64"/>
      </top>
      <bottom style="double">
        <color indexed="64"/>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thin">
        <color indexed="8"/>
      </right>
      <top/>
      <bottom style="medium">
        <color indexed="8"/>
      </bottom>
      <diagonal/>
    </border>
    <border>
      <left/>
      <right/>
      <top style="medium">
        <color indexed="8"/>
      </top>
      <bottom/>
      <diagonal/>
    </border>
    <border>
      <left style="medium">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right/>
      <top style="thin">
        <color indexed="8"/>
      </top>
      <bottom/>
      <diagonal/>
    </border>
    <border>
      <left style="medium">
        <color indexed="64"/>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64"/>
      </top>
      <bottom/>
      <diagonal/>
    </border>
    <border>
      <left/>
      <right/>
      <top style="hair">
        <color auto="1"/>
      </top>
      <bottom style="thin">
        <color indexed="8"/>
      </bottom>
      <diagonal/>
    </border>
    <border>
      <left style="thin">
        <color indexed="8"/>
      </left>
      <right/>
      <top style="medium">
        <color indexed="64"/>
      </top>
      <bottom style="medium">
        <color indexed="64"/>
      </bottom>
      <diagonal/>
    </border>
    <border>
      <left/>
      <right/>
      <top style="thin">
        <color auto="1"/>
      </top>
      <bottom style="hair">
        <color auto="1"/>
      </bottom>
      <diagonal/>
    </border>
    <border>
      <left/>
      <right/>
      <top style="medium">
        <color indexed="64"/>
      </top>
      <bottom/>
      <diagonal/>
    </border>
    <border>
      <left/>
      <right/>
      <top style="thin">
        <color indexed="64"/>
      </top>
      <bottom/>
      <diagonal/>
    </border>
    <border>
      <left/>
      <right/>
      <top style="thin">
        <color indexed="64"/>
      </top>
      <bottom style="double">
        <color indexed="64"/>
      </bottom>
      <diagonal/>
    </border>
  </borders>
  <cellStyleXfs count="6">
    <xf numFmtId="0" fontId="0" fillId="0" borderId="0"/>
    <xf numFmtId="0" fontId="12" fillId="0" borderId="0"/>
    <xf numFmtId="0" fontId="14" fillId="0" borderId="0"/>
    <xf numFmtId="0" fontId="12" fillId="0" borderId="0"/>
    <xf numFmtId="0" fontId="23" fillId="0" borderId="0"/>
    <xf numFmtId="0" fontId="12" fillId="0" borderId="0"/>
  </cellStyleXfs>
  <cellXfs count="441">
    <xf numFmtId="0" fontId="0" fillId="0" borderId="0" xfId="0"/>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4" fillId="4" borderId="3" xfId="0" applyFont="1" applyFill="1" applyBorder="1" applyAlignment="1">
      <alignment horizontal="center" vertical="center"/>
    </xf>
    <xf numFmtId="0" fontId="6"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vertical="center"/>
    </xf>
    <xf numFmtId="0" fontId="6" fillId="0" borderId="0" xfId="0" applyFont="1" applyAlignment="1">
      <alignment vertical="center"/>
    </xf>
    <xf numFmtId="0" fontId="2" fillId="4" borderId="4" xfId="0" applyFont="1" applyFill="1" applyBorder="1" applyAlignment="1">
      <alignment horizontal="center" vertical="center"/>
    </xf>
    <xf numFmtId="0" fontId="2" fillId="5" borderId="0" xfId="0" applyFont="1" applyFill="1" applyBorder="1" applyAlignment="1">
      <alignment horizontal="center" vertical="center"/>
    </xf>
    <xf numFmtId="0" fontId="9" fillId="4" borderId="2" xfId="0" applyFont="1" applyFill="1" applyBorder="1" applyAlignment="1">
      <alignment horizontal="center" vertical="center" wrapText="1"/>
    </xf>
    <xf numFmtId="0" fontId="3" fillId="4" borderId="4" xfId="0" applyFont="1" applyFill="1" applyBorder="1" applyAlignment="1">
      <alignment horizontal="center" vertical="center"/>
    </xf>
    <xf numFmtId="0" fontId="6" fillId="6" borderId="0" xfId="0" applyFont="1" applyFill="1" applyAlignment="1">
      <alignment vertical="center"/>
    </xf>
    <xf numFmtId="0" fontId="9"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4" fillId="4" borderId="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2" fillId="3" borderId="1" xfId="0" applyFont="1" applyFill="1" applyBorder="1" applyAlignment="1">
      <alignment horizontal="center" vertical="center"/>
    </xf>
    <xf numFmtId="0" fontId="6" fillId="0" borderId="0" xfId="0" applyFont="1" applyAlignment="1">
      <alignment vertical="center"/>
    </xf>
    <xf numFmtId="0" fontId="2" fillId="3" borderId="1" xfId="0" applyFont="1" applyFill="1" applyBorder="1" applyAlignment="1">
      <alignment horizontal="center" vertical="center" wrapText="1"/>
    </xf>
    <xf numFmtId="0" fontId="6" fillId="0" borderId="0" xfId="0" applyFont="1" applyAlignment="1">
      <alignment vertical="center"/>
    </xf>
    <xf numFmtId="0" fontId="4" fillId="4" borderId="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0" borderId="5" xfId="0" applyFont="1" applyBorder="1" applyAlignment="1">
      <alignment horizontal="center" vertical="center"/>
    </xf>
    <xf numFmtId="0" fontId="11"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xf>
    <xf numFmtId="0" fontId="8" fillId="0" borderId="5" xfId="0" applyFont="1" applyBorder="1" applyAlignment="1">
      <alignment vertical="center"/>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164" fontId="6" fillId="0" borderId="0" xfId="0" applyNumberFormat="1" applyFont="1" applyAlignment="1">
      <alignment vertical="center"/>
    </xf>
    <xf numFmtId="0" fontId="6" fillId="0" borderId="0" xfId="0" applyFont="1" applyAlignment="1">
      <alignment horizontal="center" vertical="center"/>
    </xf>
    <xf numFmtId="164" fontId="3" fillId="0" borderId="0" xfId="0" applyNumberFormat="1" applyFont="1" applyAlignment="1">
      <alignment horizontal="center" vertical="center"/>
    </xf>
    <xf numFmtId="0" fontId="13" fillId="0" borderId="15" xfId="1" applyFont="1" applyBorder="1" applyAlignment="1">
      <alignment horizontal="center" wrapText="1"/>
    </xf>
    <xf numFmtId="0" fontId="13" fillId="0" borderId="16" xfId="1" applyFont="1" applyBorder="1" applyAlignment="1">
      <alignment horizontal="center" wrapText="1"/>
    </xf>
    <xf numFmtId="165" fontId="13" fillId="0" borderId="17" xfId="1" applyNumberFormat="1" applyFont="1" applyBorder="1" applyAlignment="1">
      <alignment horizontal="right" vertical="top"/>
    </xf>
    <xf numFmtId="165" fontId="13" fillId="0" borderId="18" xfId="1" applyNumberFormat="1" applyFont="1" applyBorder="1" applyAlignment="1">
      <alignment horizontal="right" vertical="top"/>
    </xf>
    <xf numFmtId="165" fontId="13" fillId="0" borderId="19" xfId="1" applyNumberFormat="1" applyFont="1" applyBorder="1" applyAlignment="1">
      <alignment horizontal="right" vertical="top"/>
    </xf>
    <xf numFmtId="2" fontId="13" fillId="0" borderId="12" xfId="1" applyNumberFormat="1" applyFont="1" applyBorder="1" applyAlignment="1">
      <alignment horizontal="right" vertical="top"/>
    </xf>
    <xf numFmtId="2" fontId="13" fillId="0" borderId="13" xfId="1" applyNumberFormat="1" applyFont="1" applyBorder="1" applyAlignment="1">
      <alignment horizontal="right" vertical="top"/>
    </xf>
    <xf numFmtId="2" fontId="13" fillId="0" borderId="14" xfId="1" applyNumberFormat="1" applyFont="1" applyBorder="1" applyAlignment="1">
      <alignment horizontal="right" vertical="top"/>
    </xf>
    <xf numFmtId="164" fontId="3" fillId="0" borderId="5" xfId="0" applyNumberFormat="1" applyFont="1" applyBorder="1" applyAlignment="1">
      <alignment horizontal="center" vertical="center"/>
    </xf>
    <xf numFmtId="164" fontId="3" fillId="4" borderId="4"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vertical="center"/>
    </xf>
    <xf numFmtId="0" fontId="3" fillId="4" borderId="4" xfId="0" applyFont="1" applyFill="1" applyBorder="1" applyAlignment="1">
      <alignment vertical="center"/>
    </xf>
    <xf numFmtId="0" fontId="2" fillId="0" borderId="9" xfId="0" applyFont="1" applyBorder="1" applyAlignment="1">
      <alignment horizontal="center" vertical="center"/>
    </xf>
    <xf numFmtId="0" fontId="3" fillId="0" borderId="9" xfId="0" applyFont="1" applyBorder="1" applyAlignment="1">
      <alignment horizontal="center" vertical="center"/>
    </xf>
    <xf numFmtId="164" fontId="3" fillId="0" borderId="9" xfId="0" applyNumberFormat="1" applyFont="1" applyBorder="1" applyAlignment="1">
      <alignment horizontal="center" vertical="center"/>
    </xf>
    <xf numFmtId="0" fontId="3" fillId="0" borderId="9" xfId="0" applyFont="1" applyBorder="1" applyAlignment="1">
      <alignment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164" fontId="3" fillId="0" borderId="3" xfId="0" applyNumberFormat="1" applyFont="1" applyBorder="1" applyAlignment="1">
      <alignment horizontal="center" vertical="center"/>
    </xf>
    <xf numFmtId="0" fontId="2" fillId="3" borderId="1" xfId="0" applyFont="1" applyFill="1" applyBorder="1" applyAlignment="1">
      <alignment horizontal="center" vertical="center"/>
    </xf>
    <xf numFmtId="0" fontId="6" fillId="0" borderId="0" xfId="0" applyFont="1" applyAlignment="1">
      <alignment vertical="center"/>
    </xf>
    <xf numFmtId="0" fontId="4" fillId="5" borderId="0" xfId="0" applyFont="1" applyFill="1" applyBorder="1" applyAlignment="1">
      <alignment horizontal="right" vertical="center" wrapText="1" readingOrder="2"/>
    </xf>
    <xf numFmtId="0" fontId="2" fillId="4" borderId="20"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 fillId="4" borderId="24" xfId="0" applyFont="1" applyFill="1" applyBorder="1" applyAlignment="1">
      <alignment horizontal="center" vertical="center"/>
    </xf>
    <xf numFmtId="0" fontId="16" fillId="0" borderId="26" xfId="0" applyFont="1" applyBorder="1" applyAlignment="1">
      <alignment horizontal="left" vertical="top" wrapText="1"/>
    </xf>
    <xf numFmtId="0" fontId="16" fillId="0" borderId="31" xfId="0" applyFont="1" applyBorder="1" applyAlignment="1">
      <alignment horizontal="left" vertical="top" wrapText="1"/>
    </xf>
    <xf numFmtId="0" fontId="16" fillId="0" borderId="37" xfId="0" applyFont="1" applyBorder="1" applyAlignment="1">
      <alignment horizontal="left" vertical="top" wrapText="1"/>
    </xf>
    <xf numFmtId="0" fontId="9" fillId="4" borderId="24" xfId="0" applyFont="1" applyFill="1" applyBorder="1" applyAlignment="1">
      <alignment horizontal="center" vertical="center" wrapText="1"/>
    </xf>
    <xf numFmtId="0" fontId="2" fillId="0" borderId="22" xfId="0" applyFont="1" applyBorder="1" applyAlignment="1">
      <alignment horizontal="center" vertical="center"/>
    </xf>
    <xf numFmtId="0" fontId="4" fillId="4" borderId="24" xfId="0" applyFont="1" applyFill="1" applyBorder="1" applyAlignment="1">
      <alignment horizontal="center" vertical="center"/>
    </xf>
    <xf numFmtId="0" fontId="4" fillId="4" borderId="24" xfId="0" applyFont="1" applyFill="1" applyBorder="1" applyAlignment="1">
      <alignment horizontal="center" vertical="center" wrapText="1"/>
    </xf>
    <xf numFmtId="0" fontId="1" fillId="0" borderId="0" xfId="0" applyFont="1" applyAlignment="1">
      <alignment horizontal="center" vertical="center"/>
    </xf>
    <xf numFmtId="0" fontId="2" fillId="3" borderId="1" xfId="0" applyFont="1" applyFill="1" applyBorder="1" applyAlignment="1">
      <alignment horizontal="center" vertical="center" wrapText="1"/>
    </xf>
    <xf numFmtId="0" fontId="2" fillId="4" borderId="4" xfId="0" applyFont="1" applyFill="1" applyBorder="1" applyAlignment="1">
      <alignment horizontal="center" vertical="center"/>
    </xf>
    <xf numFmtId="0" fontId="6" fillId="0" borderId="0" xfId="0" applyFont="1" applyAlignment="1">
      <alignment vertical="center"/>
    </xf>
    <xf numFmtId="0" fontId="4" fillId="3" borderId="1" xfId="0" applyFont="1" applyFill="1" applyBorder="1" applyAlignment="1">
      <alignment horizontal="center" vertical="center" wrapText="1"/>
    </xf>
    <xf numFmtId="0" fontId="2" fillId="4" borderId="20"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3" fillId="0" borderId="0" xfId="0" applyFont="1" applyAlignment="1">
      <alignment vertical="center"/>
    </xf>
    <xf numFmtId="0" fontId="3" fillId="4" borderId="20" xfId="0" applyFont="1" applyFill="1" applyBorder="1" applyAlignment="1">
      <alignment horizontal="center" vertical="center"/>
    </xf>
    <xf numFmtId="0" fontId="3" fillId="4" borderId="20" xfId="0" applyFont="1" applyFill="1" applyBorder="1" applyAlignment="1">
      <alignment vertical="center"/>
    </xf>
    <xf numFmtId="164" fontId="3" fillId="4" borderId="20" xfId="0" applyNumberFormat="1" applyFont="1" applyFill="1" applyBorder="1" applyAlignment="1">
      <alignment horizontal="center" vertical="center"/>
    </xf>
    <xf numFmtId="0" fontId="3" fillId="0" borderId="22" xfId="0" applyFont="1" applyBorder="1" applyAlignment="1">
      <alignment vertical="center"/>
    </xf>
    <xf numFmtId="164" fontId="3" fillId="0" borderId="22" xfId="0" applyNumberFormat="1" applyFont="1" applyBorder="1" applyAlignment="1">
      <alignment horizontal="center" vertical="center"/>
    </xf>
    <xf numFmtId="0" fontId="3" fillId="2" borderId="22" xfId="0" applyFont="1" applyFill="1" applyBorder="1" applyAlignment="1">
      <alignment horizontal="center" vertical="center"/>
    </xf>
    <xf numFmtId="164" fontId="3" fillId="2" borderId="22" xfId="0" applyNumberFormat="1" applyFont="1" applyFill="1" applyBorder="1" applyAlignment="1">
      <alignment horizontal="center" vertical="center"/>
    </xf>
    <xf numFmtId="0" fontId="4" fillId="0" borderId="0" xfId="0" applyFont="1" applyAlignment="1">
      <alignment vertical="center"/>
    </xf>
    <xf numFmtId="0" fontId="3" fillId="5" borderId="0" xfId="0" applyFont="1" applyFill="1" applyBorder="1" applyAlignment="1">
      <alignment horizontal="center" vertical="center"/>
    </xf>
    <xf numFmtId="0" fontId="6" fillId="0" borderId="0" xfId="0" applyFont="1" applyAlignment="1">
      <alignment vertical="center"/>
    </xf>
    <xf numFmtId="164" fontId="3" fillId="0" borderId="0" xfId="0" applyNumberFormat="1" applyFont="1" applyBorder="1" applyAlignment="1">
      <alignment horizontal="center" vertical="center"/>
    </xf>
    <xf numFmtId="164" fontId="3" fillId="0" borderId="23" xfId="0" applyNumberFormat="1" applyFont="1" applyBorder="1" applyAlignment="1">
      <alignment horizontal="center" vertical="center"/>
    </xf>
    <xf numFmtId="164" fontId="3" fillId="5" borderId="0" xfId="0" applyNumberFormat="1" applyFont="1" applyFill="1" applyBorder="1" applyAlignment="1">
      <alignment horizontal="center" vertical="center"/>
    </xf>
    <xf numFmtId="166" fontId="15" fillId="0" borderId="22" xfId="3" applyNumberFormat="1" applyFont="1" applyBorder="1" applyAlignment="1">
      <alignment horizontal="center" vertical="center"/>
    </xf>
    <xf numFmtId="0" fontId="3" fillId="0" borderId="24" xfId="0" applyFont="1" applyBorder="1" applyAlignment="1">
      <alignment horizontal="center" vertical="center"/>
    </xf>
    <xf numFmtId="164" fontId="3" fillId="0" borderId="24" xfId="0" applyNumberFormat="1" applyFont="1" applyBorder="1" applyAlignment="1">
      <alignment horizontal="center" vertical="center"/>
    </xf>
    <xf numFmtId="164" fontId="3" fillId="0" borderId="8" xfId="0" applyNumberFormat="1" applyFont="1" applyBorder="1" applyAlignment="1">
      <alignment horizontal="center" vertical="center"/>
    </xf>
    <xf numFmtId="0" fontId="2" fillId="0" borderId="24" xfId="0" applyFont="1" applyBorder="1" applyAlignment="1">
      <alignment horizontal="center" vertical="center"/>
    </xf>
    <xf numFmtId="164" fontId="3" fillId="0" borderId="9" xfId="0" applyNumberFormat="1" applyFont="1" applyBorder="1" applyAlignment="1">
      <alignment vertical="center"/>
    </xf>
    <xf numFmtId="0" fontId="4" fillId="4" borderId="22" xfId="0" applyFont="1" applyFill="1" applyBorder="1" applyAlignment="1">
      <alignment vertical="center" wrapText="1"/>
    </xf>
    <xf numFmtId="0" fontId="4" fillId="4" borderId="24" xfId="0" applyFont="1" applyFill="1" applyBorder="1" applyAlignment="1">
      <alignment vertical="center" wrapText="1"/>
    </xf>
    <xf numFmtId="0" fontId="13" fillId="8" borderId="15" xfId="1" applyFont="1" applyFill="1" applyBorder="1" applyAlignment="1">
      <alignment horizontal="center" wrapText="1"/>
    </xf>
    <xf numFmtId="164" fontId="3" fillId="4" borderId="0" xfId="0" applyNumberFormat="1" applyFont="1" applyFill="1" applyBorder="1" applyAlignment="1">
      <alignment horizontal="center" vertical="center"/>
    </xf>
    <xf numFmtId="0" fontId="13" fillId="8" borderId="0" xfId="1" applyFont="1" applyFill="1" applyBorder="1" applyAlignment="1">
      <alignment horizontal="center" wrapText="1"/>
    </xf>
    <xf numFmtId="0" fontId="21" fillId="0" borderId="15" xfId="1" applyFont="1" applyBorder="1" applyAlignment="1">
      <alignment horizontal="center" wrapText="1"/>
    </xf>
    <xf numFmtId="2" fontId="21" fillId="0" borderId="12" xfId="1" applyNumberFormat="1" applyFont="1" applyBorder="1" applyAlignment="1">
      <alignment horizontal="right" vertical="top"/>
    </xf>
    <xf numFmtId="2" fontId="21" fillId="0" borderId="13" xfId="1" applyNumberFormat="1" applyFont="1" applyBorder="1" applyAlignment="1">
      <alignment horizontal="right" vertical="top"/>
    </xf>
    <xf numFmtId="2" fontId="21" fillId="0" borderId="14" xfId="1" applyNumberFormat="1" applyFont="1" applyBorder="1" applyAlignment="1">
      <alignment horizontal="right" vertical="top"/>
    </xf>
    <xf numFmtId="0" fontId="2" fillId="4" borderId="24" xfId="0" applyFont="1" applyFill="1" applyBorder="1" applyAlignment="1">
      <alignment horizontal="center" vertical="center" wrapText="1"/>
    </xf>
    <xf numFmtId="0" fontId="16" fillId="0" borderId="16" xfId="0" applyFont="1" applyBorder="1" applyAlignment="1">
      <alignment horizontal="center" wrapText="1"/>
    </xf>
    <xf numFmtId="0" fontId="16" fillId="0" borderId="34" xfId="0" applyFont="1" applyBorder="1" applyAlignment="1">
      <alignment horizontal="right" vertical="top" wrapText="1"/>
    </xf>
    <xf numFmtId="0" fontId="16" fillId="0" borderId="12" xfId="0" applyFont="1" applyBorder="1" applyAlignment="1">
      <alignment horizontal="right" vertical="top" wrapText="1"/>
    </xf>
    <xf numFmtId="166" fontId="16" fillId="0" borderId="12" xfId="0" applyNumberFormat="1" applyFont="1" applyBorder="1" applyAlignment="1">
      <alignment horizontal="right" vertical="top"/>
    </xf>
    <xf numFmtId="166" fontId="16" fillId="0" borderId="17" xfId="0" applyNumberFormat="1" applyFont="1" applyBorder="1" applyAlignment="1">
      <alignment horizontal="right" vertical="top"/>
    </xf>
    <xf numFmtId="0" fontId="16" fillId="0" borderId="35" xfId="0" applyFont="1" applyBorder="1" applyAlignment="1">
      <alignment horizontal="right" vertical="top" wrapText="1"/>
    </xf>
    <xf numFmtId="0" fontId="16" fillId="0" borderId="13" xfId="0" applyFont="1" applyBorder="1" applyAlignment="1">
      <alignment horizontal="right" vertical="top" wrapText="1"/>
    </xf>
    <xf numFmtId="166" fontId="16" fillId="0" borderId="13" xfId="0" applyNumberFormat="1" applyFont="1" applyBorder="1" applyAlignment="1">
      <alignment horizontal="right" vertical="top"/>
    </xf>
    <xf numFmtId="166" fontId="16" fillId="0" borderId="18" xfId="0" applyNumberFormat="1" applyFont="1" applyBorder="1" applyAlignment="1">
      <alignment horizontal="right" vertical="top"/>
    </xf>
    <xf numFmtId="0" fontId="16" fillId="0" borderId="18" xfId="0" applyFont="1" applyBorder="1" applyAlignment="1">
      <alignment horizontal="right" vertical="top" wrapText="1"/>
    </xf>
    <xf numFmtId="166" fontId="16" fillId="0" borderId="35" xfId="0" applyNumberFormat="1" applyFont="1" applyBorder="1" applyAlignment="1">
      <alignment horizontal="right" vertical="top"/>
    </xf>
    <xf numFmtId="166" fontId="16" fillId="0" borderId="38" xfId="0" applyNumberFormat="1" applyFont="1" applyBorder="1" applyAlignment="1">
      <alignment horizontal="right" vertical="top"/>
    </xf>
    <xf numFmtId="166" fontId="16" fillId="0" borderId="14" xfId="0" applyNumberFormat="1" applyFont="1" applyBorder="1" applyAlignment="1">
      <alignment horizontal="right" vertical="top"/>
    </xf>
    <xf numFmtId="166" fontId="16" fillId="0" borderId="19" xfId="0" applyNumberFormat="1" applyFont="1" applyBorder="1" applyAlignment="1">
      <alignment horizontal="right" vertical="top"/>
    </xf>
    <xf numFmtId="0" fontId="10" fillId="4" borderId="24" xfId="0" applyFont="1" applyFill="1" applyBorder="1" applyAlignment="1">
      <alignment horizontal="center" vertical="center" wrapText="1"/>
    </xf>
    <xf numFmtId="0" fontId="3" fillId="0" borderId="10" xfId="0" applyFont="1" applyBorder="1" applyAlignment="1">
      <alignment horizontal="center" vertical="center"/>
    </xf>
    <xf numFmtId="164" fontId="3" fillId="0" borderId="10" xfId="0" applyNumberFormat="1" applyFont="1" applyBorder="1" applyAlignment="1">
      <alignment horizontal="center" vertical="center"/>
    </xf>
    <xf numFmtId="1" fontId="3" fillId="4" borderId="4" xfId="0" applyNumberFormat="1" applyFont="1" applyFill="1" applyBorder="1" applyAlignment="1">
      <alignment horizontal="center" vertical="center"/>
    </xf>
    <xf numFmtId="1" fontId="6" fillId="0" borderId="0" xfId="0" applyNumberFormat="1" applyFont="1" applyAlignment="1">
      <alignment vertical="center"/>
    </xf>
    <xf numFmtId="0" fontId="6" fillId="5" borderId="0" xfId="0" applyFont="1" applyFill="1" applyAlignment="1">
      <alignment vertical="center"/>
    </xf>
    <xf numFmtId="1" fontId="3" fillId="0" borderId="10" xfId="0" applyNumberFormat="1" applyFont="1" applyBorder="1" applyAlignment="1">
      <alignment horizontal="center" vertical="center"/>
    </xf>
    <xf numFmtId="164" fontId="3" fillId="5" borderId="5" xfId="0" applyNumberFormat="1" applyFont="1" applyFill="1" applyBorder="1" applyAlignment="1">
      <alignment horizontal="center" vertical="center"/>
    </xf>
    <xf numFmtId="0" fontId="2" fillId="3" borderId="1" xfId="0" applyFont="1" applyFill="1" applyBorder="1" applyAlignment="1">
      <alignment vertical="center" wrapText="1"/>
    </xf>
    <xf numFmtId="0" fontId="3" fillId="5" borderId="0" xfId="0" applyFont="1" applyFill="1" applyAlignment="1">
      <alignment horizontal="center" vertical="center"/>
    </xf>
    <xf numFmtId="164" fontId="3" fillId="5" borderId="0" xfId="0" applyNumberFormat="1" applyFont="1" applyFill="1" applyAlignment="1">
      <alignment horizontal="center" vertical="center"/>
    </xf>
    <xf numFmtId="0" fontId="3" fillId="5" borderId="22" xfId="0" applyFont="1" applyFill="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0" fontId="6" fillId="0" borderId="0" xfId="0" applyFont="1" applyAlignment="1">
      <alignment horizontal="right" vertical="center"/>
    </xf>
    <xf numFmtId="1" fontId="3" fillId="0" borderId="0" xfId="0" applyNumberFormat="1" applyFont="1" applyAlignment="1">
      <alignment horizontal="center" vertical="center"/>
    </xf>
    <xf numFmtId="1" fontId="6" fillId="0" borderId="0" xfId="0" applyNumberFormat="1" applyFont="1" applyAlignment="1">
      <alignment horizontal="center" vertical="center"/>
    </xf>
    <xf numFmtId="0" fontId="2" fillId="3" borderId="7" xfId="0" applyFont="1" applyFill="1" applyBorder="1" applyAlignment="1">
      <alignment vertical="center"/>
    </xf>
    <xf numFmtId="0" fontId="6" fillId="7" borderId="0" xfId="0" applyFont="1" applyFill="1" applyAlignment="1">
      <alignment vertical="center"/>
    </xf>
    <xf numFmtId="0" fontId="22" fillId="0" borderId="0" xfId="0" applyFont="1" applyAlignment="1">
      <alignment horizontal="center" vertical="center"/>
    </xf>
    <xf numFmtId="164" fontId="22" fillId="0" borderId="0" xfId="0" applyNumberFormat="1" applyFont="1" applyAlignment="1">
      <alignment horizontal="center" vertical="center"/>
    </xf>
    <xf numFmtId="1" fontId="3" fillId="0" borderId="22"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4" borderId="20" xfId="0" applyNumberFormat="1" applyFont="1" applyFill="1" applyBorder="1" applyAlignment="1">
      <alignment horizontal="center" vertical="center"/>
    </xf>
    <xf numFmtId="0" fontId="6" fillId="0" borderId="0" xfId="0" applyFont="1" applyAlignment="1">
      <alignment vertical="center"/>
    </xf>
    <xf numFmtId="1" fontId="3" fillId="0" borderId="0" xfId="0" applyNumberFormat="1" applyFont="1" applyBorder="1" applyAlignment="1">
      <alignment horizontal="center" vertical="center"/>
    </xf>
    <xf numFmtId="166" fontId="15" fillId="0" borderId="44" xfId="3" applyNumberFormat="1" applyFont="1" applyBorder="1" applyAlignment="1">
      <alignment horizontal="center" vertical="center"/>
    </xf>
    <xf numFmtId="166" fontId="15" fillId="0" borderId="2" xfId="3" applyNumberFormat="1" applyFont="1" applyBorder="1" applyAlignment="1">
      <alignment horizontal="center" vertical="center"/>
    </xf>
    <xf numFmtId="0" fontId="3" fillId="0" borderId="2" xfId="0" applyFont="1" applyBorder="1" applyAlignment="1">
      <alignment vertical="center"/>
    </xf>
    <xf numFmtId="0" fontId="16" fillId="0" borderId="45" xfId="0" applyFont="1" applyBorder="1" applyAlignment="1">
      <alignment horizontal="left" vertical="top" wrapText="1"/>
    </xf>
    <xf numFmtId="0" fontId="16" fillId="0" borderId="46" xfId="0" applyFont="1" applyBorder="1" applyAlignment="1">
      <alignment horizontal="right" vertical="top" wrapText="1"/>
    </xf>
    <xf numFmtId="0" fontId="16" fillId="0" borderId="47" xfId="0" applyFont="1" applyBorder="1" applyAlignment="1">
      <alignment horizontal="right" vertical="top" wrapText="1"/>
    </xf>
    <xf numFmtId="166" fontId="16" fillId="0" borderId="47" xfId="0" applyNumberFormat="1" applyFont="1" applyBorder="1" applyAlignment="1">
      <alignment horizontal="right" vertical="top"/>
    </xf>
    <xf numFmtId="166" fontId="16" fillId="0" borderId="48" xfId="0" applyNumberFormat="1" applyFont="1" applyBorder="1" applyAlignment="1">
      <alignment horizontal="right" vertical="top"/>
    </xf>
    <xf numFmtId="166" fontId="16" fillId="0" borderId="49" xfId="0" applyNumberFormat="1" applyFont="1" applyBorder="1" applyAlignment="1">
      <alignment horizontal="right" vertical="top"/>
    </xf>
    <xf numFmtId="0" fontId="6" fillId="0" borderId="50" xfId="0" applyFont="1" applyBorder="1" applyAlignment="1">
      <alignment vertical="center"/>
    </xf>
    <xf numFmtId="166" fontId="16" fillId="0" borderId="46" xfId="0" applyNumberFormat="1" applyFont="1" applyBorder="1" applyAlignment="1">
      <alignment horizontal="right" vertical="top"/>
    </xf>
    <xf numFmtId="0" fontId="6" fillId="0" borderId="0" xfId="0" applyFont="1" applyAlignment="1">
      <alignment vertical="center"/>
    </xf>
    <xf numFmtId="0" fontId="3" fillId="5" borderId="5" xfId="0" applyFont="1" applyFill="1" applyBorder="1" applyAlignment="1">
      <alignment horizontal="center" vertical="center"/>
    </xf>
    <xf numFmtId="0" fontId="4" fillId="4" borderId="52" xfId="0" applyFont="1" applyFill="1" applyBorder="1" applyAlignment="1">
      <alignment horizontal="center" vertical="center" wrapText="1"/>
    </xf>
    <xf numFmtId="0" fontId="2" fillId="0" borderId="6" xfId="0" applyFont="1" applyBorder="1" applyAlignment="1">
      <alignment horizontal="center" vertical="center"/>
    </xf>
    <xf numFmtId="164" fontId="3" fillId="0" borderId="53" xfId="0" applyNumberFormat="1" applyFont="1" applyBorder="1" applyAlignment="1">
      <alignment horizontal="center" vertical="center"/>
    </xf>
    <xf numFmtId="0" fontId="3" fillId="4"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Alignment="1">
      <alignment vertical="center"/>
    </xf>
    <xf numFmtId="0" fontId="2" fillId="4" borderId="20" xfId="0" applyFont="1" applyFill="1" applyBorder="1" applyAlignment="1">
      <alignment horizontal="center" vertical="center"/>
    </xf>
    <xf numFmtId="0" fontId="2" fillId="3" borderId="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0" borderId="0" xfId="0" applyFont="1" applyAlignment="1">
      <alignment vertical="center"/>
    </xf>
    <xf numFmtId="0" fontId="4" fillId="4" borderId="24" xfId="0" applyFont="1" applyFill="1" applyBorder="1" applyAlignment="1">
      <alignment horizontal="center" vertical="center" wrapText="1"/>
    </xf>
    <xf numFmtId="164" fontId="22" fillId="0" borderId="5" xfId="0" applyNumberFormat="1" applyFont="1" applyBorder="1" applyAlignment="1">
      <alignment horizontal="center" vertical="center"/>
    </xf>
    <xf numFmtId="0" fontId="6" fillId="0" borderId="0" xfId="0" applyFont="1" applyAlignment="1">
      <alignment vertical="center"/>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23" fillId="0" borderId="0" xfId="4"/>
    <xf numFmtId="0" fontId="24" fillId="9" borderId="32" xfId="4" applyFont="1" applyFill="1" applyBorder="1" applyAlignment="1">
      <alignment horizontal="center" wrapText="1"/>
    </xf>
    <xf numFmtId="0" fontId="24" fillId="0" borderId="15" xfId="4" applyFont="1" applyBorder="1" applyAlignment="1">
      <alignment horizontal="center" wrapText="1"/>
    </xf>
    <xf numFmtId="0" fontId="24" fillId="9" borderId="15" xfId="4" applyFont="1" applyFill="1" applyBorder="1" applyAlignment="1">
      <alignment horizontal="center" wrapText="1"/>
    </xf>
    <xf numFmtId="0" fontId="24" fillId="10" borderId="15" xfId="4" applyFont="1" applyFill="1" applyBorder="1" applyAlignment="1">
      <alignment horizontal="center" wrapText="1"/>
    </xf>
    <xf numFmtId="0" fontId="24" fillId="0" borderId="16" xfId="4" applyFont="1" applyBorder="1" applyAlignment="1">
      <alignment horizontal="center" wrapText="1"/>
    </xf>
    <xf numFmtId="0" fontId="24" fillId="0" borderId="60" xfId="4" applyFont="1" applyBorder="1" applyAlignment="1">
      <alignment horizontal="center" wrapText="1"/>
    </xf>
    <xf numFmtId="0" fontId="24" fillId="0" borderId="61" xfId="4" applyFont="1" applyBorder="1" applyAlignment="1">
      <alignment horizontal="center" wrapText="1"/>
    </xf>
    <xf numFmtId="0" fontId="24" fillId="0" borderId="62" xfId="4" applyFont="1" applyBorder="1" applyAlignment="1">
      <alignment horizontal="center" wrapText="1"/>
    </xf>
    <xf numFmtId="0" fontId="24" fillId="0" borderId="26" xfId="4" applyFont="1" applyBorder="1" applyAlignment="1">
      <alignment horizontal="left" vertical="top" wrapText="1"/>
    </xf>
    <xf numFmtId="166" fontId="24" fillId="0" borderId="34" xfId="4" applyNumberFormat="1" applyFont="1" applyBorder="1" applyAlignment="1">
      <alignment horizontal="right" vertical="top"/>
    </xf>
    <xf numFmtId="166" fontId="24" fillId="0" borderId="12" xfId="4" applyNumberFormat="1" applyFont="1" applyBorder="1" applyAlignment="1">
      <alignment horizontal="right" vertical="top"/>
    </xf>
    <xf numFmtId="166" fontId="24" fillId="8" borderId="12" xfId="4" applyNumberFormat="1" applyFont="1" applyFill="1" applyBorder="1" applyAlignment="1">
      <alignment horizontal="right" vertical="top"/>
    </xf>
    <xf numFmtId="166" fontId="24" fillId="0" borderId="17" xfId="4" applyNumberFormat="1" applyFont="1" applyBorder="1" applyAlignment="1">
      <alignment horizontal="right" vertical="top"/>
    </xf>
    <xf numFmtId="0" fontId="24" fillId="0" borderId="31" xfId="4" applyFont="1" applyBorder="1" applyAlignment="1">
      <alignment horizontal="left" vertical="top" wrapText="1"/>
    </xf>
    <xf numFmtId="166" fontId="24" fillId="0" borderId="35" xfId="4" applyNumberFormat="1" applyFont="1" applyBorder="1" applyAlignment="1">
      <alignment horizontal="right" vertical="top"/>
    </xf>
    <xf numFmtId="166" fontId="24" fillId="0" borderId="13" xfId="4" applyNumberFormat="1" applyFont="1" applyBorder="1" applyAlignment="1">
      <alignment horizontal="right" vertical="top"/>
    </xf>
    <xf numFmtId="166" fontId="24" fillId="8" borderId="13" xfId="4" applyNumberFormat="1" applyFont="1" applyFill="1" applyBorder="1" applyAlignment="1">
      <alignment horizontal="right" vertical="top"/>
    </xf>
    <xf numFmtId="166" fontId="24" fillId="0" borderId="18" xfId="4" applyNumberFormat="1" applyFont="1" applyBorder="1" applyAlignment="1">
      <alignment horizontal="right" vertical="top"/>
    </xf>
    <xf numFmtId="0" fontId="24" fillId="0" borderId="37" xfId="4" applyFont="1" applyBorder="1" applyAlignment="1">
      <alignment horizontal="left" vertical="top" wrapText="1"/>
    </xf>
    <xf numFmtId="166" fontId="24" fillId="9" borderId="38" xfId="4" applyNumberFormat="1" applyFont="1" applyFill="1" applyBorder="1" applyAlignment="1">
      <alignment horizontal="right" vertical="top"/>
    </xf>
    <xf numFmtId="166" fontId="24" fillId="0" borderId="14" xfId="4" applyNumberFormat="1" applyFont="1" applyBorder="1" applyAlignment="1">
      <alignment horizontal="right" vertical="top"/>
    </xf>
    <xf numFmtId="166" fontId="24" fillId="9" borderId="14" xfId="4" applyNumberFormat="1" applyFont="1" applyFill="1" applyBorder="1" applyAlignment="1">
      <alignment horizontal="right" vertical="top"/>
    </xf>
    <xf numFmtId="166" fontId="24" fillId="10" borderId="14" xfId="4" applyNumberFormat="1" applyFont="1" applyFill="1" applyBorder="1" applyAlignment="1">
      <alignment horizontal="right" vertical="top"/>
    </xf>
    <xf numFmtId="166" fontId="24" fillId="0" borderId="19" xfId="4" applyNumberFormat="1" applyFont="1" applyBorder="1" applyAlignment="1">
      <alignment horizontal="right" vertical="top"/>
    </xf>
    <xf numFmtId="0" fontId="24" fillId="10" borderId="32" xfId="4" applyFont="1" applyFill="1" applyBorder="1" applyAlignment="1">
      <alignment horizontal="center" wrapText="1"/>
    </xf>
    <xf numFmtId="0" fontId="24" fillId="10" borderId="60" xfId="4" applyFont="1" applyFill="1" applyBorder="1" applyAlignment="1">
      <alignment horizontal="center" wrapText="1"/>
    </xf>
    <xf numFmtId="0" fontId="24" fillId="10" borderId="61" xfId="4" applyFont="1" applyFill="1" applyBorder="1" applyAlignment="1">
      <alignment horizontal="center" wrapText="1"/>
    </xf>
    <xf numFmtId="165" fontId="24" fillId="0" borderId="34" xfId="4" applyNumberFormat="1" applyFont="1" applyBorder="1" applyAlignment="1">
      <alignment horizontal="right" vertical="top"/>
    </xf>
    <xf numFmtId="165" fontId="24" fillId="0" borderId="12" xfId="4" applyNumberFormat="1" applyFont="1" applyBorder="1" applyAlignment="1">
      <alignment horizontal="right" vertical="top"/>
    </xf>
    <xf numFmtId="165" fontId="24" fillId="0" borderId="17" xfId="4" applyNumberFormat="1" applyFont="1" applyBorder="1" applyAlignment="1">
      <alignment horizontal="right" vertical="top"/>
    </xf>
    <xf numFmtId="165" fontId="24" fillId="0" borderId="35" xfId="4" applyNumberFormat="1" applyFont="1" applyBorder="1" applyAlignment="1">
      <alignment horizontal="right" vertical="top"/>
    </xf>
    <xf numFmtId="165" fontId="24" fillId="0" borderId="13" xfId="4" applyNumberFormat="1" applyFont="1" applyBorder="1" applyAlignment="1">
      <alignment horizontal="right" vertical="top"/>
    </xf>
    <xf numFmtId="165" fontId="24" fillId="0" borderId="18" xfId="4" applyNumberFormat="1" applyFont="1" applyBorder="1" applyAlignment="1">
      <alignment horizontal="right" vertical="top"/>
    </xf>
    <xf numFmtId="165" fontId="24" fillId="9" borderId="38" xfId="4" applyNumberFormat="1" applyFont="1" applyFill="1" applyBorder="1" applyAlignment="1">
      <alignment horizontal="right" vertical="top"/>
    </xf>
    <xf numFmtId="165" fontId="24" fillId="0" borderId="14" xfId="4" applyNumberFormat="1" applyFont="1" applyBorder="1" applyAlignment="1">
      <alignment horizontal="right" vertical="top"/>
    </xf>
    <xf numFmtId="165" fontId="24" fillId="10" borderId="14" xfId="4" applyNumberFormat="1" applyFont="1" applyFill="1" applyBorder="1" applyAlignment="1">
      <alignment horizontal="right" vertical="top"/>
    </xf>
    <xf numFmtId="165" fontId="24" fillId="0" borderId="19" xfId="4" applyNumberFormat="1" applyFont="1" applyBorder="1" applyAlignment="1">
      <alignment horizontal="right" vertical="top"/>
    </xf>
    <xf numFmtId="0" fontId="3" fillId="5" borderId="11" xfId="0" applyFont="1" applyFill="1" applyBorder="1" applyAlignment="1">
      <alignment horizontal="center" vertical="center"/>
    </xf>
    <xf numFmtId="1" fontId="3" fillId="0" borderId="11" xfId="0" applyNumberFormat="1" applyFont="1" applyBorder="1" applyAlignment="1">
      <alignment horizontal="center" vertical="center"/>
    </xf>
    <xf numFmtId="0" fontId="3" fillId="5" borderId="10" xfId="0" applyFont="1" applyFill="1" applyBorder="1" applyAlignment="1">
      <alignment horizontal="center" vertical="center"/>
    </xf>
    <xf numFmtId="0" fontId="9" fillId="4" borderId="52" xfId="0" applyFont="1" applyFill="1" applyBorder="1" applyAlignment="1">
      <alignment horizontal="center" vertical="center" wrapText="1"/>
    </xf>
    <xf numFmtId="0" fontId="1" fillId="0" borderId="6" xfId="0" applyFont="1" applyBorder="1" applyAlignment="1">
      <alignment vertical="center"/>
    </xf>
    <xf numFmtId="0" fontId="3" fillId="0" borderId="63" xfId="0" applyFont="1" applyBorder="1" applyAlignment="1">
      <alignment horizontal="center" vertical="center"/>
    </xf>
    <xf numFmtId="0" fontId="2" fillId="4" borderId="4"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13" fillId="0" borderId="32" xfId="0" applyFont="1" applyBorder="1" applyAlignment="1">
      <alignment horizontal="center" wrapText="1"/>
    </xf>
    <xf numFmtId="0" fontId="13" fillId="0" borderId="15" xfId="0" applyFont="1" applyBorder="1" applyAlignment="1">
      <alignment horizontal="center" wrapText="1"/>
    </xf>
    <xf numFmtId="0" fontId="16" fillId="0" borderId="54" xfId="0" applyFont="1" applyBorder="1" applyAlignment="1">
      <alignment horizontal="left" vertical="top" wrapText="1"/>
    </xf>
    <xf numFmtId="0" fontId="16" fillId="0" borderId="55" xfId="0" applyFont="1" applyBorder="1" applyAlignment="1">
      <alignment horizontal="right" vertical="top" wrapText="1"/>
    </xf>
    <xf numFmtId="166" fontId="16" fillId="0" borderId="55" xfId="0" applyNumberFormat="1" applyFont="1" applyBorder="1" applyAlignment="1">
      <alignment horizontal="right" vertical="top"/>
    </xf>
    <xf numFmtId="1" fontId="6" fillId="0" borderId="50" xfId="0" applyNumberFormat="1" applyFont="1" applyBorder="1" applyAlignment="1">
      <alignment vertical="center"/>
    </xf>
    <xf numFmtId="0" fontId="13" fillId="0" borderId="13" xfId="0" applyFont="1" applyBorder="1" applyAlignment="1">
      <alignment horizontal="right" vertical="top" wrapText="1"/>
    </xf>
    <xf numFmtId="166" fontId="16" fillId="0" borderId="65" xfId="0" applyNumberFormat="1" applyFont="1" applyBorder="1" applyAlignment="1">
      <alignment horizontal="right" vertical="top"/>
    </xf>
    <xf numFmtId="1" fontId="6" fillId="0" borderId="54" xfId="0" applyNumberFormat="1" applyFont="1" applyBorder="1" applyAlignment="1">
      <alignment vertical="center"/>
    </xf>
    <xf numFmtId="0" fontId="4" fillId="4" borderId="22" xfId="0" applyFont="1" applyFill="1" applyBorder="1" applyAlignment="1">
      <alignment horizontal="center" vertical="center" wrapText="1"/>
    </xf>
    <xf numFmtId="1" fontId="3" fillId="0" borderId="8" xfId="0" applyNumberFormat="1" applyFont="1" applyBorder="1" applyAlignment="1">
      <alignment horizontal="center" vertical="center"/>
    </xf>
    <xf numFmtId="0" fontId="16" fillId="0" borderId="49" xfId="0" applyFont="1" applyBorder="1" applyAlignment="1">
      <alignment horizontal="right" vertical="top" wrapText="1"/>
    </xf>
    <xf numFmtId="0" fontId="6" fillId="0" borderId="0" xfId="0" applyFont="1" applyAlignment="1">
      <alignment vertical="center"/>
    </xf>
    <xf numFmtId="0" fontId="4" fillId="3" borderId="1"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2" fillId="0" borderId="21" xfId="0" applyFont="1" applyBorder="1" applyAlignment="1">
      <alignment horizontal="center" vertical="center"/>
    </xf>
    <xf numFmtId="0" fontId="10" fillId="4" borderId="52" xfId="0" applyFont="1" applyFill="1" applyBorder="1" applyAlignment="1">
      <alignment horizontal="center" vertical="center" wrapText="1"/>
    </xf>
    <xf numFmtId="164" fontId="3" fillId="0" borderId="21" xfId="0" applyNumberFormat="1" applyFont="1" applyBorder="1" applyAlignment="1">
      <alignment horizontal="center" vertical="center"/>
    </xf>
    <xf numFmtId="0" fontId="3" fillId="2" borderId="21" xfId="0" applyFont="1" applyFill="1" applyBorder="1" applyAlignment="1">
      <alignment horizontal="center" vertical="center"/>
    </xf>
    <xf numFmtId="0" fontId="3" fillId="5" borderId="21" xfId="0" applyFont="1" applyFill="1" applyBorder="1" applyAlignment="1">
      <alignment horizontal="center" vertical="center"/>
    </xf>
    <xf numFmtId="164" fontId="3" fillId="5" borderId="21" xfId="0" applyNumberFormat="1" applyFont="1" applyFill="1" applyBorder="1" applyAlignment="1">
      <alignment horizontal="center" vertical="center"/>
    </xf>
    <xf numFmtId="0" fontId="6" fillId="0" borderId="0" xfId="0" applyFont="1" applyAlignment="1">
      <alignment vertical="center"/>
    </xf>
    <xf numFmtId="0" fontId="2" fillId="4" borderId="20"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Alignment="1">
      <alignment vertical="center"/>
    </xf>
    <xf numFmtId="0" fontId="4" fillId="3" borderId="1" xfId="0" applyFont="1" applyFill="1" applyBorder="1" applyAlignment="1">
      <alignment horizontal="center" vertical="center" wrapText="1"/>
    </xf>
    <xf numFmtId="0" fontId="2" fillId="4" borderId="20" xfId="0" applyFont="1" applyFill="1" applyBorder="1" applyAlignment="1">
      <alignment horizontal="center" vertical="center"/>
    </xf>
    <xf numFmtId="166" fontId="3" fillId="4" borderId="20" xfId="0" applyNumberFormat="1" applyFont="1" applyFill="1" applyBorder="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right" vertical="center" readingOrder="2"/>
    </xf>
    <xf numFmtId="0" fontId="5" fillId="5" borderId="6"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3" fillId="0" borderId="66" xfId="0" applyFont="1" applyBorder="1" applyAlignment="1">
      <alignment horizontal="center" vertical="center"/>
    </xf>
    <xf numFmtId="1" fontId="22" fillId="0" borderId="0" xfId="0" applyNumberFormat="1" applyFont="1" applyAlignment="1">
      <alignment horizontal="center" vertical="center"/>
    </xf>
    <xf numFmtId="0" fontId="22" fillId="0" borderId="21" xfId="0" applyFont="1" applyBorder="1" applyAlignment="1">
      <alignment horizontal="center" vertical="center"/>
    </xf>
    <xf numFmtId="1" fontId="22" fillId="0" borderId="5" xfId="0" applyNumberFormat="1" applyFont="1" applyBorder="1" applyAlignment="1">
      <alignment horizontal="center" vertical="center"/>
    </xf>
    <xf numFmtId="0" fontId="22" fillId="0" borderId="10" xfId="0" applyFont="1" applyBorder="1" applyAlignment="1">
      <alignment horizontal="center" vertical="center"/>
    </xf>
    <xf numFmtId="0" fontId="22" fillId="4" borderId="20" xfId="0" applyFont="1" applyFill="1" applyBorder="1" applyAlignment="1">
      <alignment horizontal="center" vertical="center"/>
    </xf>
    <xf numFmtId="1" fontId="22" fillId="4" borderId="20" xfId="0" applyNumberFormat="1" applyFont="1" applyFill="1" applyBorder="1" applyAlignment="1">
      <alignment horizontal="center" vertical="center"/>
    </xf>
    <xf numFmtId="0" fontId="3" fillId="0" borderId="0" xfId="0" applyFont="1" applyFill="1" applyAlignment="1">
      <alignment horizontal="center" vertical="center"/>
    </xf>
    <xf numFmtId="164" fontId="22" fillId="0" borderId="0" xfId="0" applyNumberFormat="1" applyFont="1" applyFill="1" applyAlignment="1">
      <alignment horizontal="center" vertical="center"/>
    </xf>
    <xf numFmtId="0" fontId="3" fillId="0" borderId="5" xfId="0" applyFont="1" applyFill="1" applyBorder="1" applyAlignment="1">
      <alignment horizontal="center" vertical="center"/>
    </xf>
    <xf numFmtId="164" fontId="22" fillId="0" borderId="5" xfId="0" applyNumberFormat="1" applyFont="1" applyFill="1" applyBorder="1" applyAlignment="1">
      <alignment horizontal="center" vertical="center"/>
    </xf>
    <xf numFmtId="0" fontId="2" fillId="0" borderId="0" xfId="0" applyFont="1" applyFill="1" applyAlignment="1">
      <alignment horizontal="center" vertical="center"/>
    </xf>
    <xf numFmtId="1" fontId="3" fillId="0" borderId="0" xfId="0" applyNumberFormat="1" applyFont="1" applyFill="1" applyAlignment="1">
      <alignment horizontal="center" vertical="center"/>
    </xf>
    <xf numFmtId="0" fontId="2" fillId="0" borderId="5" xfId="0" applyFont="1" applyFill="1" applyBorder="1" applyAlignment="1">
      <alignment horizontal="center" vertical="center"/>
    </xf>
    <xf numFmtId="1" fontId="3" fillId="0" borderId="5"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1" fontId="3" fillId="0" borderId="8" xfId="0" applyNumberFormat="1" applyFont="1" applyFill="1" applyBorder="1" applyAlignment="1">
      <alignment horizontal="center" vertical="center"/>
    </xf>
    <xf numFmtId="0" fontId="6" fillId="0" borderId="0" xfId="0" applyFont="1" applyAlignment="1">
      <alignment vertical="center"/>
    </xf>
    <xf numFmtId="164" fontId="3" fillId="5" borderId="0" xfId="0" applyNumberFormat="1" applyFont="1" applyFill="1" applyBorder="1" applyAlignment="1">
      <alignment vertical="center" readingOrder="1"/>
    </xf>
    <xf numFmtId="0" fontId="6" fillId="0" borderId="0" xfId="0" applyFont="1" applyAlignment="1">
      <alignment vertical="center"/>
    </xf>
    <xf numFmtId="166" fontId="13" fillId="0" borderId="0" xfId="5" applyNumberFormat="1" applyFont="1" applyBorder="1" applyAlignment="1">
      <alignment horizontal="center" vertical="top"/>
    </xf>
    <xf numFmtId="166" fontId="3" fillId="4" borderId="20" xfId="0" applyNumberFormat="1" applyFont="1" applyFill="1" applyBorder="1" applyAlignment="1">
      <alignment horizontal="center" vertical="center"/>
    </xf>
    <xf numFmtId="0" fontId="2" fillId="4" borderId="20" xfId="0" applyFont="1" applyFill="1" applyBorder="1" applyAlignment="1">
      <alignment horizontal="center" vertical="center"/>
    </xf>
    <xf numFmtId="0" fontId="6" fillId="0" borderId="0" xfId="0" applyFont="1" applyAlignment="1">
      <alignment vertical="center"/>
    </xf>
    <xf numFmtId="0" fontId="4" fillId="4" borderId="2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0" xfId="0" applyFont="1" applyAlignment="1">
      <alignment vertical="center"/>
    </xf>
    <xf numFmtId="0" fontId="4" fillId="3" borderId="1" xfId="0" applyFont="1" applyFill="1" applyBorder="1" applyAlignment="1">
      <alignment horizontal="center" vertical="center" wrapText="1"/>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22" xfId="0" applyFont="1" applyFill="1" applyBorder="1" applyAlignment="1">
      <alignment horizontal="center"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vertical="center"/>
    </xf>
    <xf numFmtId="0" fontId="5" fillId="5" borderId="6" xfId="0" applyFont="1" applyFill="1" applyBorder="1" applyAlignment="1">
      <alignment horizontal="center" vertical="center"/>
    </xf>
    <xf numFmtId="0" fontId="3" fillId="4" borderId="69" xfId="0" applyFont="1" applyFill="1" applyBorder="1" applyAlignment="1">
      <alignment horizontal="center" vertical="center"/>
    </xf>
    <xf numFmtId="0" fontId="4" fillId="4" borderId="24" xfId="0" applyFont="1" applyFill="1" applyBorder="1" applyAlignment="1">
      <alignment horizontal="center" vertical="center" wrapText="1"/>
    </xf>
    <xf numFmtId="164" fontId="3" fillId="4" borderId="69" xfId="0" applyNumberFormat="1" applyFont="1" applyFill="1" applyBorder="1" applyAlignment="1">
      <alignment horizontal="center" vertical="center"/>
    </xf>
    <xf numFmtId="0" fontId="6" fillId="0" borderId="0" xfId="0" applyFont="1" applyAlignment="1">
      <alignment vertical="center"/>
    </xf>
    <xf numFmtId="0" fontId="6" fillId="0" borderId="0" xfId="0" applyFont="1" applyAlignment="1">
      <alignment vertical="center"/>
    </xf>
    <xf numFmtId="0" fontId="2" fillId="0" borderId="68" xfId="0" applyFont="1" applyFill="1" applyBorder="1" applyAlignment="1">
      <alignment vertical="center"/>
    </xf>
    <xf numFmtId="0" fontId="6" fillId="0" borderId="68" xfId="0" applyFont="1" applyBorder="1" applyAlignment="1">
      <alignment vertical="center"/>
    </xf>
    <xf numFmtId="0" fontId="3" fillId="5" borderId="0"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xf>
    <xf numFmtId="0" fontId="4" fillId="0" borderId="0" xfId="0" applyFont="1" applyBorder="1" applyAlignment="1">
      <alignment horizontal="right" vertical="center" readingOrder="2"/>
    </xf>
    <xf numFmtId="0" fontId="8" fillId="4" borderId="69" xfId="0" applyFont="1" applyFill="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1" fontId="3" fillId="0" borderId="68" xfId="0" applyNumberFormat="1" applyFont="1" applyFill="1" applyBorder="1" applyAlignment="1">
      <alignment horizontal="center" vertical="center"/>
    </xf>
    <xf numFmtId="0" fontId="2" fillId="4" borderId="20"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Alignment="1">
      <alignment vertical="center"/>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69" xfId="0" applyFont="1" applyFill="1" applyBorder="1" applyAlignment="1">
      <alignment horizontal="center" vertical="center"/>
    </xf>
    <xf numFmtId="0" fontId="6" fillId="4" borderId="69" xfId="0" applyFont="1" applyFill="1" applyBorder="1" applyAlignment="1">
      <alignment vertical="center"/>
    </xf>
    <xf numFmtId="164" fontId="3" fillId="0" borderId="68" xfId="0" applyNumberFormat="1" applyFont="1" applyBorder="1" applyAlignment="1">
      <alignment horizontal="center" vertical="center"/>
    </xf>
    <xf numFmtId="0" fontId="6" fillId="0" borderId="0" xfId="0" applyFont="1" applyAlignment="1">
      <alignment vertical="center"/>
    </xf>
    <xf numFmtId="0" fontId="4" fillId="4" borderId="5"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2" fillId="0" borderId="67" xfId="0" applyFont="1" applyFill="1" applyBorder="1" applyAlignment="1">
      <alignment vertical="center"/>
    </xf>
    <xf numFmtId="0" fontId="6" fillId="0" borderId="67" xfId="0" applyFont="1" applyBorder="1" applyAlignment="1">
      <alignment vertical="center"/>
    </xf>
    <xf numFmtId="0" fontId="3" fillId="0" borderId="68" xfId="0" applyFont="1" applyBorder="1" applyAlignment="1">
      <alignment vertical="center"/>
    </xf>
    <xf numFmtId="0" fontId="3" fillId="0" borderId="67" xfId="0" applyFont="1" applyFill="1" applyBorder="1" applyAlignment="1">
      <alignment vertical="center"/>
    </xf>
    <xf numFmtId="0" fontId="6"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7" fillId="7" borderId="0" xfId="0" applyFont="1" applyFill="1" applyAlignment="1">
      <alignment vertical="center"/>
    </xf>
    <xf numFmtId="0" fontId="6" fillId="0" borderId="0" xfId="0" applyFont="1" applyAlignment="1">
      <alignment horizontal="center" vertical="center"/>
    </xf>
    <xf numFmtId="0" fontId="3" fillId="0" borderId="67"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3" fillId="0" borderId="67" xfId="0" applyFont="1" applyFill="1" applyBorder="1" applyAlignment="1">
      <alignment horizontal="center" vertical="center"/>
    </xf>
    <xf numFmtId="0" fontId="4" fillId="3" borderId="7" xfId="0" applyFont="1" applyFill="1" applyBorder="1" applyAlignment="1">
      <alignment horizontal="center" vertical="center"/>
    </xf>
    <xf numFmtId="0" fontId="18" fillId="5" borderId="0" xfId="0" applyFont="1" applyFill="1" applyBorder="1" applyAlignment="1">
      <alignment horizontal="right" vertical="center" wrapText="1" readingOrder="2"/>
    </xf>
    <xf numFmtId="0" fontId="4" fillId="5" borderId="0" xfId="0" applyFont="1" applyFill="1" applyBorder="1" applyAlignment="1">
      <alignment horizontal="right" vertical="center" wrapText="1" readingOrder="2"/>
    </xf>
    <xf numFmtId="0" fontId="4" fillId="5" borderId="1" xfId="0" applyFont="1" applyFill="1" applyBorder="1" applyAlignment="1">
      <alignment horizontal="right" vertical="center" wrapText="1" readingOrder="2"/>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4" xfId="0" applyFont="1" applyFill="1" applyBorder="1" applyAlignment="1">
      <alignment horizontal="center" vertical="center"/>
    </xf>
    <xf numFmtId="0" fontId="4" fillId="0" borderId="0" xfId="0" applyFont="1" applyAlignment="1">
      <alignment horizontal="right" vertical="center"/>
    </xf>
    <xf numFmtId="164" fontId="3" fillId="5" borderId="0" xfId="0" applyNumberFormat="1" applyFont="1" applyFill="1" applyBorder="1" applyAlignment="1">
      <alignment horizontal="right" vertical="center" readingOrder="1"/>
    </xf>
    <xf numFmtId="0" fontId="4" fillId="0" borderId="1" xfId="0" applyFont="1" applyBorder="1" applyAlignment="1">
      <alignment horizontal="right" vertical="center" readingOrder="2"/>
    </xf>
    <xf numFmtId="0" fontId="3" fillId="0" borderId="67" xfId="0" applyFont="1" applyFill="1" applyBorder="1" applyAlignment="1">
      <alignment horizontal="right" vertical="center"/>
    </xf>
    <xf numFmtId="0" fontId="6" fillId="0" borderId="0" xfId="0" applyFont="1" applyAlignment="1">
      <alignment horizontal="center" vertical="center"/>
    </xf>
    <xf numFmtId="0" fontId="4" fillId="3" borderId="7" xfId="0" applyFont="1" applyFill="1" applyBorder="1" applyAlignment="1">
      <alignment horizontal="center" vertical="center" wrapText="1"/>
    </xf>
    <xf numFmtId="0" fontId="5" fillId="5" borderId="0"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0" borderId="0" xfId="0" applyFont="1" applyAlignment="1">
      <alignment horizontal="right" vertical="center" readingOrder="2"/>
    </xf>
    <xf numFmtId="0" fontId="1" fillId="0" borderId="6" xfId="0" applyFont="1" applyBorder="1" applyAlignment="1">
      <alignment horizontal="center" vertical="center" wrapText="1"/>
    </xf>
    <xf numFmtId="0" fontId="4" fillId="3" borderId="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Border="1" applyAlignment="1">
      <alignment horizontal="right" vertical="center" readingOrder="2"/>
    </xf>
    <xf numFmtId="0" fontId="2" fillId="3" borderId="52" xfId="0" applyFont="1" applyFill="1" applyBorder="1" applyAlignment="1">
      <alignment horizontal="center" vertical="center"/>
    </xf>
    <xf numFmtId="0" fontId="2" fillId="3" borderId="3" xfId="0" applyFont="1" applyFill="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2" fillId="3" borderId="64" xfId="0" applyFont="1" applyFill="1" applyBorder="1" applyAlignment="1">
      <alignment horizontal="center" vertical="center"/>
    </xf>
    <xf numFmtId="0" fontId="2" fillId="3" borderId="5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5" fillId="5" borderId="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0" xfId="0" applyFont="1" applyBorder="1" applyAlignment="1">
      <alignment horizontal="center" vertical="center"/>
    </xf>
    <xf numFmtId="164" fontId="3" fillId="5" borderId="1" xfId="0" applyNumberFormat="1" applyFont="1" applyFill="1" applyBorder="1" applyAlignment="1">
      <alignment horizontal="right" vertical="center" readingOrder="2"/>
    </xf>
    <xf numFmtId="0" fontId="4" fillId="4" borderId="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0" fillId="0" borderId="39" xfId="0"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26" xfId="0" applyBorder="1" applyAlignment="1">
      <alignment horizontal="center" vertical="center"/>
    </xf>
    <xf numFmtId="0" fontId="0" fillId="0" borderId="31" xfId="0" applyFont="1" applyBorder="1" applyAlignment="1">
      <alignment horizontal="center" vertical="center"/>
    </xf>
    <xf numFmtId="0" fontId="0" fillId="0" borderId="37" xfId="0" applyFont="1" applyBorder="1" applyAlignment="1">
      <alignment horizontal="center" vertical="center"/>
    </xf>
    <xf numFmtId="0" fontId="16" fillId="0" borderId="27" xfId="0" applyFont="1" applyBorder="1" applyAlignment="1">
      <alignment horizont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16" fillId="0" borderId="40" xfId="0" applyFont="1" applyBorder="1" applyAlignment="1">
      <alignment horizontal="center" wrapText="1"/>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6" fillId="0" borderId="39" xfId="0" applyFont="1" applyBorder="1" applyAlignment="1">
      <alignment horizontal="left" vertical="top" wrapText="1"/>
    </xf>
    <xf numFmtId="0" fontId="16" fillId="0" borderId="0" xfId="0" applyFont="1" applyBorder="1" applyAlignment="1">
      <alignment horizontal="left" vertical="top" wrapText="1"/>
    </xf>
    <xf numFmtId="0" fontId="16" fillId="0" borderId="43" xfId="0" applyFont="1" applyBorder="1" applyAlignment="1">
      <alignment horizontal="left" vertical="top" wrapText="1"/>
    </xf>
    <xf numFmtId="0" fontId="2" fillId="0" borderId="67" xfId="0" applyFont="1" applyFill="1" applyBorder="1" applyAlignment="1">
      <alignment horizontal="right" vertical="center"/>
    </xf>
    <xf numFmtId="0" fontId="23" fillId="0" borderId="25" xfId="4" applyBorder="1" applyAlignment="1">
      <alignment horizontal="center" vertical="center" wrapText="1"/>
    </xf>
    <xf numFmtId="0" fontId="23" fillId="0" borderId="26" xfId="4" applyFont="1" applyBorder="1" applyAlignment="1">
      <alignment horizontal="center" vertical="center"/>
    </xf>
    <xf numFmtId="0" fontId="23" fillId="0" borderId="30" xfId="4" applyFont="1" applyBorder="1" applyAlignment="1">
      <alignment horizontal="center" vertical="center"/>
    </xf>
    <xf numFmtId="0" fontId="23" fillId="0" borderId="31" xfId="4" applyFont="1" applyBorder="1" applyAlignment="1">
      <alignment horizontal="center" vertical="center"/>
    </xf>
    <xf numFmtId="0" fontId="23" fillId="0" borderId="36" xfId="4" applyFont="1" applyBorder="1" applyAlignment="1">
      <alignment horizontal="center" vertical="center"/>
    </xf>
    <xf numFmtId="0" fontId="23" fillId="0" borderId="37" xfId="4" applyFont="1" applyBorder="1" applyAlignment="1">
      <alignment horizontal="center" vertical="center"/>
    </xf>
    <xf numFmtId="0" fontId="24" fillId="0" borderId="56" xfId="4" applyFont="1" applyBorder="1" applyAlignment="1">
      <alignment horizontal="center" wrapText="1"/>
    </xf>
    <xf numFmtId="0" fontId="23" fillId="0" borderId="28" xfId="4" applyFont="1" applyBorder="1" applyAlignment="1">
      <alignment horizontal="center" vertical="center"/>
    </xf>
    <xf numFmtId="0" fontId="23" fillId="0" borderId="57" xfId="4" applyFont="1" applyBorder="1" applyAlignment="1">
      <alignment horizontal="center" vertical="center"/>
    </xf>
    <xf numFmtId="0" fontId="24" fillId="0" borderId="33" xfId="4" applyFont="1" applyBorder="1" applyAlignment="1">
      <alignment horizontal="left" vertical="top" wrapText="1"/>
    </xf>
    <xf numFmtId="0" fontId="24" fillId="0" borderId="58" xfId="4" applyFont="1" applyBorder="1" applyAlignment="1">
      <alignment horizontal="center" wrapText="1"/>
    </xf>
    <xf numFmtId="0" fontId="24" fillId="0" borderId="59" xfId="4" applyFont="1" applyBorder="1" applyAlignment="1">
      <alignment horizontal="center" wrapText="1"/>
    </xf>
    <xf numFmtId="0" fontId="23" fillId="0" borderId="29" xfId="4" applyFont="1" applyBorder="1" applyAlignment="1">
      <alignment horizontal="center" vertical="center"/>
    </xf>
    <xf numFmtId="0" fontId="4" fillId="5" borderId="1" xfId="0" applyFont="1" applyFill="1" applyBorder="1" applyAlignment="1">
      <alignment horizontal="right" vertical="center" wrapText="1"/>
    </xf>
    <xf numFmtId="0" fontId="0" fillId="0" borderId="0" xfId="0" applyAlignment="1">
      <alignment horizontal="center"/>
    </xf>
    <xf numFmtId="0" fontId="0" fillId="0" borderId="43" xfId="0" applyBorder="1" applyAlignment="1">
      <alignment horizontal="center"/>
    </xf>
  </cellXfs>
  <cellStyles count="6">
    <cellStyle name="Normal" xfId="0" builtinId="0"/>
    <cellStyle name="Normal 2" xfId="2"/>
    <cellStyle name="Normal_Sheet1 2" xfId="4"/>
    <cellStyle name="Normal_Sheet2" xfId="3"/>
    <cellStyle name="Normal_Sheet4" xfId="5"/>
    <cellStyle name="Normal_Sheet7" xfId="1"/>
  </cellStyles>
  <dxfs count="0"/>
  <tableStyles count="0" defaultTableStyle="TableStyleMedium9" defaultPivotStyle="PivotStyleLight16"/>
  <colors>
    <mruColors>
      <color rgb="FF6600FF"/>
      <color rgb="FF904073"/>
      <color rgb="FF660033"/>
      <color rgb="FF003366"/>
      <color rgb="FFCCFF33"/>
      <color rgb="FF292F5F"/>
      <color rgb="FF834D59"/>
      <color rgb="FF547875"/>
      <color rgb="FF315E9F"/>
      <color rgb="FFD02AB8"/>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7030A0"/>
  </sheetPr>
  <dimension ref="A1:R28"/>
  <sheetViews>
    <sheetView rightToLeft="1" view="pageBreakPreview" zoomScale="90" zoomScaleSheetLayoutView="90" workbookViewId="0">
      <selection activeCell="V4" sqref="V4"/>
    </sheetView>
  </sheetViews>
  <sheetFormatPr defaultColWidth="9.125" defaultRowHeight="14.25"/>
  <cols>
    <col min="1" max="1" width="10.75" style="5" customWidth="1"/>
    <col min="2" max="6" width="7.75" style="5" customWidth="1"/>
    <col min="7" max="7" width="7.75" style="34" customWidth="1"/>
    <col min="8" max="8" width="7.75" style="47" customWidth="1"/>
    <col min="9" max="9" width="7.75" style="5" customWidth="1"/>
    <col min="10" max="10" width="0.75" style="5" customWidth="1"/>
    <col min="11" max="16" width="7.75" style="5" customWidth="1"/>
    <col min="17" max="17" width="7.75" style="47" customWidth="1"/>
    <col min="18" max="18" width="7.75" style="5" customWidth="1"/>
    <col min="19" max="16384" width="9.125" style="5"/>
  </cols>
  <sheetData>
    <row r="1" spans="1:18" ht="18.75" customHeight="1">
      <c r="A1" s="364" t="s">
        <v>0</v>
      </c>
      <c r="B1" s="364"/>
      <c r="C1" s="364"/>
      <c r="D1" s="364"/>
      <c r="E1" s="364"/>
      <c r="F1" s="364"/>
      <c r="G1" s="364"/>
      <c r="H1" s="364"/>
      <c r="I1" s="364"/>
      <c r="J1" s="364"/>
      <c r="K1" s="364"/>
      <c r="L1" s="364"/>
      <c r="M1" s="364"/>
      <c r="N1" s="364"/>
      <c r="O1" s="364"/>
      <c r="P1" s="364"/>
      <c r="Q1" s="364"/>
      <c r="R1" s="364"/>
    </row>
    <row r="2" spans="1:18" ht="23.25" customHeight="1" thickBot="1">
      <c r="A2" s="365" t="s">
        <v>449</v>
      </c>
      <c r="B2" s="365"/>
      <c r="C2" s="365"/>
      <c r="D2" s="365"/>
      <c r="E2" s="365"/>
      <c r="F2" s="365"/>
      <c r="G2" s="365"/>
      <c r="H2" s="365"/>
      <c r="I2" s="365"/>
      <c r="J2" s="365"/>
      <c r="K2" s="365"/>
      <c r="L2" s="365"/>
      <c r="M2" s="365"/>
      <c r="N2" s="365"/>
      <c r="O2" s="365"/>
      <c r="P2" s="365"/>
      <c r="Q2" s="365"/>
      <c r="R2" s="365"/>
    </row>
    <row r="3" spans="1:18" ht="25.5" customHeight="1" thickTop="1">
      <c r="A3" s="361" t="s">
        <v>1</v>
      </c>
      <c r="B3" s="363" t="s">
        <v>173</v>
      </c>
      <c r="C3" s="363"/>
      <c r="D3" s="363"/>
      <c r="E3" s="363"/>
      <c r="F3" s="363"/>
      <c r="G3" s="363"/>
      <c r="H3" s="363"/>
      <c r="I3" s="363"/>
      <c r="J3" s="361"/>
      <c r="K3" s="363" t="s">
        <v>415</v>
      </c>
      <c r="L3" s="363"/>
      <c r="M3" s="363"/>
      <c r="N3" s="363"/>
      <c r="O3" s="363"/>
      <c r="P3" s="363"/>
      <c r="Q3" s="363"/>
      <c r="R3" s="363"/>
    </row>
    <row r="4" spans="1:18" ht="26.25" customHeight="1">
      <c r="A4" s="362"/>
      <c r="B4" s="4" t="s">
        <v>2</v>
      </c>
      <c r="C4" s="4" t="s">
        <v>4</v>
      </c>
      <c r="D4" s="4" t="s">
        <v>5</v>
      </c>
      <c r="E4" s="4" t="s">
        <v>6</v>
      </c>
      <c r="F4" s="4" t="s">
        <v>7</v>
      </c>
      <c r="G4" s="4" t="s">
        <v>8</v>
      </c>
      <c r="H4" s="4" t="s">
        <v>210</v>
      </c>
      <c r="I4" s="4" t="s">
        <v>27</v>
      </c>
      <c r="J4" s="28"/>
      <c r="K4" s="4" t="s">
        <v>2</v>
      </c>
      <c r="L4" s="4" t="s">
        <v>4</v>
      </c>
      <c r="M4" s="4" t="s">
        <v>5</v>
      </c>
      <c r="N4" s="4" t="s">
        <v>6</v>
      </c>
      <c r="O4" s="4" t="s">
        <v>7</v>
      </c>
      <c r="P4" s="4" t="s">
        <v>8</v>
      </c>
      <c r="Q4" s="4" t="s">
        <v>210</v>
      </c>
      <c r="R4" s="4" t="s">
        <v>27</v>
      </c>
    </row>
    <row r="5" spans="1:18" ht="21.95" customHeight="1">
      <c r="A5" s="1" t="s">
        <v>9</v>
      </c>
      <c r="B5" s="10">
        <v>0</v>
      </c>
      <c r="C5" s="10">
        <v>6</v>
      </c>
      <c r="D5" s="10">
        <v>3</v>
      </c>
      <c r="E5" s="10">
        <v>57</v>
      </c>
      <c r="F5" s="10">
        <v>0</v>
      </c>
      <c r="G5" s="10">
        <v>0</v>
      </c>
      <c r="H5" s="10">
        <v>0</v>
      </c>
      <c r="I5" s="10">
        <v>66</v>
      </c>
      <c r="J5" s="10"/>
      <c r="K5" s="53">
        <v>0</v>
      </c>
      <c r="L5" s="53">
        <v>9.0909090909090917</v>
      </c>
      <c r="M5" s="53">
        <v>4.5454545454545459</v>
      </c>
      <c r="N5" s="53">
        <v>86.36363636363636</v>
      </c>
      <c r="O5" s="53">
        <v>0</v>
      </c>
      <c r="P5" s="53">
        <v>0</v>
      </c>
      <c r="Q5" s="53">
        <v>0</v>
      </c>
      <c r="R5" s="53">
        <v>100</v>
      </c>
    </row>
    <row r="6" spans="1:18" ht="21.95" customHeight="1">
      <c r="A6" s="2" t="s">
        <v>10</v>
      </c>
      <c r="B6" s="11">
        <v>12</v>
      </c>
      <c r="C6" s="11">
        <v>15</v>
      </c>
      <c r="D6" s="11">
        <v>2</v>
      </c>
      <c r="E6" s="11">
        <v>105</v>
      </c>
      <c r="F6" s="11">
        <v>0</v>
      </c>
      <c r="G6" s="11">
        <v>1</v>
      </c>
      <c r="H6" s="11">
        <v>0</v>
      </c>
      <c r="I6" s="11">
        <v>135</v>
      </c>
      <c r="J6" s="11"/>
      <c r="K6" s="62">
        <v>8.8888888888888893</v>
      </c>
      <c r="L6" s="62">
        <v>11.111111111111111</v>
      </c>
      <c r="M6" s="62">
        <v>1.4814814814814814</v>
      </c>
      <c r="N6" s="62">
        <v>77.777777777777771</v>
      </c>
      <c r="O6" s="62">
        <v>0</v>
      </c>
      <c r="P6" s="62">
        <v>0.7407407407407407</v>
      </c>
      <c r="Q6" s="62">
        <v>0</v>
      </c>
      <c r="R6" s="62">
        <v>100</v>
      </c>
    </row>
    <row r="7" spans="1:18" ht="21.95" customHeight="1">
      <c r="A7" s="2" t="s">
        <v>11</v>
      </c>
      <c r="B7" s="11">
        <v>1</v>
      </c>
      <c r="C7" s="11">
        <v>9</v>
      </c>
      <c r="D7" s="11">
        <v>0</v>
      </c>
      <c r="E7" s="11">
        <v>199</v>
      </c>
      <c r="F7" s="11">
        <v>0</v>
      </c>
      <c r="G7" s="11">
        <v>0</v>
      </c>
      <c r="H7" s="11">
        <v>2</v>
      </c>
      <c r="I7" s="11">
        <v>211</v>
      </c>
      <c r="J7" s="11"/>
      <c r="K7" s="62">
        <v>0.47393364928909953</v>
      </c>
      <c r="L7" s="62">
        <v>4.2654028436018958</v>
      </c>
      <c r="M7" s="62">
        <v>0</v>
      </c>
      <c r="N7" s="62">
        <v>94.312796208530813</v>
      </c>
      <c r="O7" s="62">
        <v>0</v>
      </c>
      <c r="P7" s="62">
        <v>0</v>
      </c>
      <c r="Q7" s="62">
        <v>0.94786729857819907</v>
      </c>
      <c r="R7" s="62">
        <v>100</v>
      </c>
    </row>
    <row r="8" spans="1:18" ht="21.95" customHeight="1">
      <c r="A8" s="2" t="s">
        <v>12</v>
      </c>
      <c r="B8" s="11">
        <v>5</v>
      </c>
      <c r="C8" s="11">
        <v>9</v>
      </c>
      <c r="D8" s="11">
        <v>1</v>
      </c>
      <c r="E8" s="11">
        <v>88</v>
      </c>
      <c r="F8" s="11">
        <v>0</v>
      </c>
      <c r="G8" s="11">
        <v>0</v>
      </c>
      <c r="H8" s="11">
        <v>0</v>
      </c>
      <c r="I8" s="11">
        <v>103</v>
      </c>
      <c r="J8" s="11"/>
      <c r="K8" s="62">
        <v>4.8543689320388346</v>
      </c>
      <c r="L8" s="62">
        <v>8.7378640776699026</v>
      </c>
      <c r="M8" s="62">
        <v>0.970873786407767</v>
      </c>
      <c r="N8" s="62">
        <v>85.4368932038835</v>
      </c>
      <c r="O8" s="62">
        <v>0</v>
      </c>
      <c r="P8" s="62">
        <v>0</v>
      </c>
      <c r="Q8" s="62">
        <v>0</v>
      </c>
      <c r="R8" s="62">
        <v>100</v>
      </c>
    </row>
    <row r="9" spans="1:18" ht="21.95" customHeight="1">
      <c r="A9" s="2" t="s">
        <v>13</v>
      </c>
      <c r="B9" s="11">
        <v>0</v>
      </c>
      <c r="C9" s="11">
        <v>16</v>
      </c>
      <c r="D9" s="11">
        <v>2</v>
      </c>
      <c r="E9" s="11">
        <v>94</v>
      </c>
      <c r="F9" s="11">
        <v>0</v>
      </c>
      <c r="G9" s="11">
        <v>1</v>
      </c>
      <c r="H9" s="11">
        <v>0</v>
      </c>
      <c r="I9" s="11">
        <v>113</v>
      </c>
      <c r="J9" s="11"/>
      <c r="K9" s="62">
        <v>0</v>
      </c>
      <c r="L9" s="62">
        <v>14.159292035398231</v>
      </c>
      <c r="M9" s="62">
        <v>1.7699115044247788</v>
      </c>
      <c r="N9" s="62">
        <v>83.185840707964601</v>
      </c>
      <c r="O9" s="62">
        <v>0</v>
      </c>
      <c r="P9" s="62">
        <v>0.88495575221238942</v>
      </c>
      <c r="Q9" s="62">
        <v>0</v>
      </c>
      <c r="R9" s="62">
        <v>100</v>
      </c>
    </row>
    <row r="10" spans="1:18" ht="21.95" customHeight="1">
      <c r="A10" s="2" t="s">
        <v>14</v>
      </c>
      <c r="B10" s="11">
        <v>10</v>
      </c>
      <c r="C10" s="11">
        <v>3</v>
      </c>
      <c r="D10" s="11">
        <v>1</v>
      </c>
      <c r="E10" s="11">
        <v>112</v>
      </c>
      <c r="F10" s="11">
        <v>3</v>
      </c>
      <c r="G10" s="11">
        <v>0</v>
      </c>
      <c r="H10" s="11">
        <v>0</v>
      </c>
      <c r="I10" s="11">
        <v>129</v>
      </c>
      <c r="J10" s="11"/>
      <c r="K10" s="62">
        <v>7.7519379844961236</v>
      </c>
      <c r="L10" s="62">
        <v>2.3255813953488373</v>
      </c>
      <c r="M10" s="62">
        <v>0.77519379844961245</v>
      </c>
      <c r="N10" s="62">
        <v>86.821705426356587</v>
      </c>
      <c r="O10" s="62">
        <v>2.3255813953488373</v>
      </c>
      <c r="P10" s="62">
        <v>0</v>
      </c>
      <c r="Q10" s="62">
        <v>0</v>
      </c>
      <c r="R10" s="62">
        <v>100</v>
      </c>
    </row>
    <row r="11" spans="1:18" ht="21.95" customHeight="1">
      <c r="A11" s="2" t="s">
        <v>15</v>
      </c>
      <c r="B11" s="11">
        <v>0</v>
      </c>
      <c r="C11" s="11">
        <v>30</v>
      </c>
      <c r="D11" s="11">
        <v>3</v>
      </c>
      <c r="E11" s="11">
        <v>76</v>
      </c>
      <c r="F11" s="11">
        <v>0</v>
      </c>
      <c r="G11" s="11">
        <v>0</v>
      </c>
      <c r="H11" s="11">
        <v>4</v>
      </c>
      <c r="I11" s="11">
        <v>113</v>
      </c>
      <c r="J11" s="11"/>
      <c r="K11" s="62">
        <v>0</v>
      </c>
      <c r="L11" s="62">
        <v>26.548672566371682</v>
      </c>
      <c r="M11" s="62">
        <v>2.6548672566371683</v>
      </c>
      <c r="N11" s="62">
        <v>67.256637168141594</v>
      </c>
      <c r="O11" s="62">
        <v>0</v>
      </c>
      <c r="P11" s="62">
        <v>0</v>
      </c>
      <c r="Q11" s="62">
        <v>3.5398230088495577</v>
      </c>
      <c r="R11" s="62">
        <v>100</v>
      </c>
    </row>
    <row r="12" spans="1:18" ht="21.95" customHeight="1">
      <c r="A12" s="2" t="s">
        <v>16</v>
      </c>
      <c r="B12" s="11">
        <v>91</v>
      </c>
      <c r="C12" s="11">
        <v>40</v>
      </c>
      <c r="D12" s="11">
        <v>29</v>
      </c>
      <c r="E12" s="11">
        <v>286</v>
      </c>
      <c r="F12" s="11">
        <v>0</v>
      </c>
      <c r="G12" s="11">
        <v>0</v>
      </c>
      <c r="H12" s="11">
        <v>4</v>
      </c>
      <c r="I12" s="11">
        <v>450</v>
      </c>
      <c r="J12" s="11"/>
      <c r="K12" s="62">
        <v>20.222222222222221</v>
      </c>
      <c r="L12" s="62">
        <v>8.8888888888888893</v>
      </c>
      <c r="M12" s="62">
        <v>6.4444444444444446</v>
      </c>
      <c r="N12" s="62">
        <v>63.555555555555557</v>
      </c>
      <c r="O12" s="62">
        <v>0</v>
      </c>
      <c r="P12" s="62">
        <v>0</v>
      </c>
      <c r="Q12" s="62">
        <v>0.88888888888888884</v>
      </c>
      <c r="R12" s="62">
        <v>100</v>
      </c>
    </row>
    <row r="13" spans="1:18" ht="21.95" customHeight="1">
      <c r="A13" s="2" t="s">
        <v>17</v>
      </c>
      <c r="B13" s="11">
        <v>23</v>
      </c>
      <c r="C13" s="11">
        <v>8</v>
      </c>
      <c r="D13" s="11">
        <v>2</v>
      </c>
      <c r="E13" s="11">
        <v>66</v>
      </c>
      <c r="F13" s="11">
        <v>0</v>
      </c>
      <c r="G13" s="11">
        <v>0</v>
      </c>
      <c r="H13" s="11">
        <v>0</v>
      </c>
      <c r="I13" s="11">
        <v>99</v>
      </c>
      <c r="J13" s="11"/>
      <c r="K13" s="62">
        <v>23.232323232323232</v>
      </c>
      <c r="L13" s="62">
        <v>8.0808080808080813</v>
      </c>
      <c r="M13" s="62">
        <v>2.0202020202020203</v>
      </c>
      <c r="N13" s="62">
        <v>66.666666666666671</v>
      </c>
      <c r="O13" s="62">
        <v>0</v>
      </c>
      <c r="P13" s="62">
        <v>0</v>
      </c>
      <c r="Q13" s="62">
        <v>0</v>
      </c>
      <c r="R13" s="62">
        <v>100</v>
      </c>
    </row>
    <row r="14" spans="1:18" ht="21.95" customHeight="1">
      <c r="A14" s="2" t="s">
        <v>18</v>
      </c>
      <c r="B14" s="11">
        <v>0</v>
      </c>
      <c r="C14" s="11">
        <v>6</v>
      </c>
      <c r="D14" s="11">
        <v>1</v>
      </c>
      <c r="E14" s="11">
        <v>49</v>
      </c>
      <c r="F14" s="11">
        <v>2</v>
      </c>
      <c r="G14" s="11">
        <v>0</v>
      </c>
      <c r="H14" s="11">
        <v>1</v>
      </c>
      <c r="I14" s="11">
        <v>59</v>
      </c>
      <c r="J14" s="11"/>
      <c r="K14" s="62">
        <v>0</v>
      </c>
      <c r="L14" s="62">
        <v>10.169491525423728</v>
      </c>
      <c r="M14" s="62">
        <v>1.6949152542372881</v>
      </c>
      <c r="N14" s="62">
        <v>83.050847457627114</v>
      </c>
      <c r="O14" s="62">
        <v>3.3898305084745761</v>
      </c>
      <c r="P14" s="62">
        <v>0</v>
      </c>
      <c r="Q14" s="62">
        <v>1.6949152542372881</v>
      </c>
      <c r="R14" s="62">
        <v>100</v>
      </c>
    </row>
    <row r="15" spans="1:18" ht="21.95" customHeight="1">
      <c r="A15" s="2" t="s">
        <v>19</v>
      </c>
      <c r="B15" s="11">
        <v>0</v>
      </c>
      <c r="C15" s="11">
        <v>7</v>
      </c>
      <c r="D15" s="11">
        <v>0</v>
      </c>
      <c r="E15" s="11">
        <v>33</v>
      </c>
      <c r="F15" s="11">
        <v>0</v>
      </c>
      <c r="G15" s="11">
        <v>0</v>
      </c>
      <c r="H15" s="11">
        <v>0</v>
      </c>
      <c r="I15" s="11">
        <v>40</v>
      </c>
      <c r="J15" s="11"/>
      <c r="K15" s="62">
        <v>0</v>
      </c>
      <c r="L15" s="62">
        <v>17.5</v>
      </c>
      <c r="M15" s="62">
        <v>0</v>
      </c>
      <c r="N15" s="62">
        <v>82.5</v>
      </c>
      <c r="O15" s="62">
        <v>0</v>
      </c>
      <c r="P15" s="62">
        <v>0</v>
      </c>
      <c r="Q15" s="62">
        <v>0</v>
      </c>
      <c r="R15" s="62">
        <v>100</v>
      </c>
    </row>
    <row r="16" spans="1:18" ht="21.95" customHeight="1">
      <c r="A16" s="2" t="s">
        <v>20</v>
      </c>
      <c r="B16" s="11">
        <v>8</v>
      </c>
      <c r="C16" s="11">
        <v>7</v>
      </c>
      <c r="D16" s="11">
        <v>0</v>
      </c>
      <c r="E16" s="11">
        <v>95</v>
      </c>
      <c r="F16" s="11">
        <v>0</v>
      </c>
      <c r="G16" s="11">
        <v>0</v>
      </c>
      <c r="H16" s="11">
        <v>0</v>
      </c>
      <c r="I16" s="11">
        <v>110</v>
      </c>
      <c r="J16" s="11"/>
      <c r="K16" s="62">
        <v>7.2727272727272725</v>
      </c>
      <c r="L16" s="62">
        <v>6.3636363636363633</v>
      </c>
      <c r="M16" s="62">
        <v>0</v>
      </c>
      <c r="N16" s="62">
        <v>86.36363636363636</v>
      </c>
      <c r="O16" s="62">
        <v>0</v>
      </c>
      <c r="P16" s="62">
        <v>0</v>
      </c>
      <c r="Q16" s="62">
        <v>0</v>
      </c>
      <c r="R16" s="62">
        <v>100</v>
      </c>
    </row>
    <row r="17" spans="1:18" ht="21.95" customHeight="1">
      <c r="A17" s="2" t="s">
        <v>21</v>
      </c>
      <c r="B17" s="11">
        <v>6</v>
      </c>
      <c r="C17" s="11">
        <v>8</v>
      </c>
      <c r="D17" s="11">
        <v>0</v>
      </c>
      <c r="E17" s="11">
        <v>19</v>
      </c>
      <c r="F17" s="11">
        <v>0</v>
      </c>
      <c r="G17" s="11">
        <v>0</v>
      </c>
      <c r="H17" s="11">
        <v>0</v>
      </c>
      <c r="I17" s="11">
        <v>33</v>
      </c>
      <c r="J17" s="11"/>
      <c r="K17" s="62">
        <v>18.181818181818183</v>
      </c>
      <c r="L17" s="62">
        <v>24.242424242424242</v>
      </c>
      <c r="M17" s="62">
        <v>0</v>
      </c>
      <c r="N17" s="62">
        <v>57.575757575757578</v>
      </c>
      <c r="O17" s="62">
        <v>0</v>
      </c>
      <c r="P17" s="62">
        <v>0</v>
      </c>
      <c r="Q17" s="62">
        <v>0</v>
      </c>
      <c r="R17" s="62">
        <v>100</v>
      </c>
    </row>
    <row r="18" spans="1:18" ht="21.95" customHeight="1">
      <c r="A18" s="2" t="s">
        <v>22</v>
      </c>
      <c r="B18" s="11">
        <v>12</v>
      </c>
      <c r="C18" s="11">
        <v>0</v>
      </c>
      <c r="D18" s="11">
        <v>0</v>
      </c>
      <c r="E18" s="11">
        <v>28</v>
      </c>
      <c r="F18" s="11">
        <v>0</v>
      </c>
      <c r="G18" s="11">
        <v>0</v>
      </c>
      <c r="H18" s="11">
        <v>0</v>
      </c>
      <c r="I18" s="11">
        <v>40</v>
      </c>
      <c r="J18" s="11"/>
      <c r="K18" s="62">
        <v>30</v>
      </c>
      <c r="L18" s="62">
        <v>0</v>
      </c>
      <c r="M18" s="62">
        <v>0</v>
      </c>
      <c r="N18" s="62">
        <v>70</v>
      </c>
      <c r="O18" s="62">
        <v>0</v>
      </c>
      <c r="P18" s="62">
        <v>0</v>
      </c>
      <c r="Q18" s="62">
        <v>0</v>
      </c>
      <c r="R18" s="62">
        <v>100</v>
      </c>
    </row>
    <row r="19" spans="1:18" ht="21.95" customHeight="1">
      <c r="A19" s="2" t="s">
        <v>23</v>
      </c>
      <c r="B19" s="10">
        <v>1</v>
      </c>
      <c r="C19" s="10">
        <v>10</v>
      </c>
      <c r="D19" s="10">
        <v>0</v>
      </c>
      <c r="E19" s="10">
        <v>45</v>
      </c>
      <c r="F19" s="10">
        <v>0</v>
      </c>
      <c r="G19" s="10">
        <v>0</v>
      </c>
      <c r="H19" s="10">
        <v>0</v>
      </c>
      <c r="I19" s="10">
        <v>56</v>
      </c>
      <c r="J19" s="10"/>
      <c r="K19" s="53">
        <v>1.7857142857142858</v>
      </c>
      <c r="L19" s="53">
        <v>17.857142857142858</v>
      </c>
      <c r="M19" s="53">
        <v>0</v>
      </c>
      <c r="N19" s="53">
        <v>80.357142857142861</v>
      </c>
      <c r="O19" s="53">
        <v>0</v>
      </c>
      <c r="P19" s="53">
        <v>0</v>
      </c>
      <c r="Q19" s="53">
        <v>0</v>
      </c>
      <c r="R19" s="53">
        <v>100</v>
      </c>
    </row>
    <row r="20" spans="1:18" ht="21.95" customHeight="1">
      <c r="A20" s="2" t="s">
        <v>24</v>
      </c>
      <c r="B20" s="11">
        <v>4</v>
      </c>
      <c r="C20" s="11">
        <v>12</v>
      </c>
      <c r="D20" s="11">
        <v>0</v>
      </c>
      <c r="E20" s="11">
        <v>44</v>
      </c>
      <c r="F20" s="11">
        <v>0</v>
      </c>
      <c r="G20" s="11">
        <v>0</v>
      </c>
      <c r="H20" s="11">
        <v>0</v>
      </c>
      <c r="I20" s="11">
        <v>60</v>
      </c>
      <c r="J20" s="11"/>
      <c r="K20" s="62">
        <v>6.666666666666667</v>
      </c>
      <c r="L20" s="62">
        <v>20</v>
      </c>
      <c r="M20" s="62">
        <v>0</v>
      </c>
      <c r="N20" s="62">
        <v>73.333333333333329</v>
      </c>
      <c r="O20" s="62">
        <v>0</v>
      </c>
      <c r="P20" s="62">
        <v>0</v>
      </c>
      <c r="Q20" s="62">
        <v>0</v>
      </c>
      <c r="R20" s="62">
        <v>100</v>
      </c>
    </row>
    <row r="21" spans="1:18" ht="21.95" customHeight="1">
      <c r="A21" s="2" t="s">
        <v>25</v>
      </c>
      <c r="B21" s="11">
        <v>5</v>
      </c>
      <c r="C21" s="11">
        <v>4</v>
      </c>
      <c r="D21" s="11">
        <v>0</v>
      </c>
      <c r="E21" s="11">
        <v>80</v>
      </c>
      <c r="F21" s="11">
        <v>0</v>
      </c>
      <c r="G21" s="11">
        <v>0</v>
      </c>
      <c r="H21" s="11">
        <v>0</v>
      </c>
      <c r="I21" s="11">
        <v>89</v>
      </c>
      <c r="J21" s="11"/>
      <c r="K21" s="62">
        <v>5.617977528089888</v>
      </c>
      <c r="L21" s="62">
        <v>4.4943820224719104</v>
      </c>
      <c r="M21" s="62">
        <v>0</v>
      </c>
      <c r="N21" s="62">
        <v>89.887640449438209</v>
      </c>
      <c r="O21" s="62">
        <v>0</v>
      </c>
      <c r="P21" s="62">
        <v>0</v>
      </c>
      <c r="Q21" s="62">
        <v>0</v>
      </c>
      <c r="R21" s="62">
        <v>100</v>
      </c>
    </row>
    <row r="22" spans="1:18" ht="21.95" customHeight="1">
      <c r="A22" s="1" t="s">
        <v>26</v>
      </c>
      <c r="B22" s="10">
        <v>31</v>
      </c>
      <c r="C22" s="10">
        <v>4</v>
      </c>
      <c r="D22" s="10">
        <v>1</v>
      </c>
      <c r="E22" s="10">
        <v>54</v>
      </c>
      <c r="F22" s="10">
        <v>0</v>
      </c>
      <c r="G22" s="10">
        <v>0</v>
      </c>
      <c r="H22" s="10">
        <v>0</v>
      </c>
      <c r="I22" s="10">
        <v>90</v>
      </c>
      <c r="J22" s="10"/>
      <c r="K22" s="53">
        <v>34.444444444444443</v>
      </c>
      <c r="L22" s="53">
        <v>4.4444444444444446</v>
      </c>
      <c r="M22" s="53">
        <v>1.1111111111111112</v>
      </c>
      <c r="N22" s="53">
        <v>60</v>
      </c>
      <c r="O22" s="53">
        <v>0</v>
      </c>
      <c r="P22" s="53">
        <v>0</v>
      </c>
      <c r="Q22" s="53">
        <v>0</v>
      </c>
      <c r="R22" s="53">
        <v>100</v>
      </c>
    </row>
    <row r="23" spans="1:18" ht="22.5" customHeight="1" thickBot="1">
      <c r="A23" s="16" t="s">
        <v>27</v>
      </c>
      <c r="B23" s="19">
        <v>209</v>
      </c>
      <c r="C23" s="19">
        <v>194</v>
      </c>
      <c r="D23" s="19">
        <v>45</v>
      </c>
      <c r="E23" s="19">
        <v>1530</v>
      </c>
      <c r="F23" s="19">
        <v>5</v>
      </c>
      <c r="G23" s="19">
        <v>2</v>
      </c>
      <c r="H23" s="19">
        <v>11</v>
      </c>
      <c r="I23" s="19">
        <v>1996</v>
      </c>
      <c r="J23" s="19"/>
      <c r="K23" s="63">
        <v>10.470941883767535</v>
      </c>
      <c r="L23" s="63">
        <v>9.7194388777555112</v>
      </c>
      <c r="M23" s="63">
        <v>2.2545090180360723</v>
      </c>
      <c r="N23" s="63">
        <v>76.653306613226448</v>
      </c>
      <c r="O23" s="63">
        <v>0.25050100200400799</v>
      </c>
      <c r="P23" s="63">
        <v>0.10020040080160321</v>
      </c>
      <c r="Q23" s="63">
        <v>0.55110220440881763</v>
      </c>
      <c r="R23" s="63">
        <v>100</v>
      </c>
    </row>
    <row r="24" spans="1:18" ht="15" thickTop="1">
      <c r="A24" s="1"/>
    </row>
    <row r="25" spans="1:18" s="325" customFormat="1" ht="7.5" customHeight="1">
      <c r="A25" s="45"/>
    </row>
    <row r="26" spans="1:18" s="325" customFormat="1" ht="9.75" customHeight="1">
      <c r="A26" s="45"/>
    </row>
    <row r="27" spans="1:18" ht="17.25" customHeight="1" thickBot="1"/>
    <row r="28" spans="1:18" ht="22.5" customHeight="1">
      <c r="A28" s="351" t="s">
        <v>437</v>
      </c>
      <c r="B28" s="352"/>
      <c r="C28" s="352"/>
      <c r="D28" s="360">
        <v>57</v>
      </c>
      <c r="E28" s="360"/>
      <c r="F28" s="360"/>
      <c r="G28" s="360"/>
      <c r="H28" s="360"/>
      <c r="I28" s="360"/>
      <c r="J28" s="360"/>
      <c r="K28" s="360"/>
      <c r="L28" s="360"/>
      <c r="M28" s="360"/>
      <c r="N28" s="360"/>
      <c r="O28" s="360"/>
      <c r="P28" s="360"/>
      <c r="Q28" s="360"/>
      <c r="R28" s="360"/>
    </row>
  </sheetData>
  <mergeCells count="6">
    <mergeCell ref="D28:R28"/>
    <mergeCell ref="A3:A4"/>
    <mergeCell ref="B3:J3"/>
    <mergeCell ref="K3:R3"/>
    <mergeCell ref="A1:R1"/>
    <mergeCell ref="A2:R2"/>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sheetPr>
    <tabColor rgb="FF00B050"/>
  </sheetPr>
  <dimension ref="A1:N29"/>
  <sheetViews>
    <sheetView rightToLeft="1" view="pageBreakPreview" zoomScaleSheetLayoutView="100" workbookViewId="0">
      <selection activeCell="P5" sqref="P5"/>
    </sheetView>
  </sheetViews>
  <sheetFormatPr defaultRowHeight="14.25"/>
  <cols>
    <col min="1" max="1" width="11.125" style="273" customWidth="1"/>
    <col min="2" max="2" width="12.25" style="163" customWidth="1"/>
    <col min="3" max="3" width="11.875" style="273" customWidth="1"/>
    <col min="4" max="4" width="0.875" style="273" customWidth="1"/>
    <col min="5" max="5" width="11.625" style="273" customWidth="1"/>
    <col min="6" max="6" width="11.375" style="273" customWidth="1"/>
    <col min="7" max="7" width="11.375" style="320" customWidth="1"/>
    <col min="8" max="8" width="0.625" style="273" customWidth="1"/>
    <col min="9" max="9" width="11" style="273" customWidth="1"/>
    <col min="10" max="10" width="11.25" style="273" customWidth="1"/>
    <col min="11" max="11" width="11.875" style="320" customWidth="1"/>
    <col min="12" max="12" width="0.875" style="273" customWidth="1"/>
    <col min="13" max="13" width="10.25" style="273" customWidth="1"/>
    <col min="14" max="14" width="14" style="273" customWidth="1"/>
    <col min="15" max="243" width="9.125" style="273"/>
    <col min="244" max="244" width="14" style="273" customWidth="1"/>
    <col min="245" max="245" width="18" style="273" customWidth="1"/>
    <col min="246" max="246" width="11.875" style="273" customWidth="1"/>
    <col min="247" max="247" width="12.125" style="273" customWidth="1"/>
    <col min="248" max="248" width="11.625" style="273" customWidth="1"/>
    <col min="249" max="249" width="9.75" style="273" customWidth="1"/>
    <col min="250" max="250" width="0.625" style="273" customWidth="1"/>
    <col min="251" max="251" width="12.125" style="273" customWidth="1"/>
    <col min="252" max="252" width="11.875" style="273" customWidth="1"/>
    <col min="253" max="254" width="12.125" style="273" customWidth="1"/>
    <col min="255" max="499" width="9.125" style="273"/>
    <col min="500" max="500" width="14" style="273" customWidth="1"/>
    <col min="501" max="501" width="18" style="273" customWidth="1"/>
    <col min="502" max="502" width="11.875" style="273" customWidth="1"/>
    <col min="503" max="503" width="12.125" style="273" customWidth="1"/>
    <col min="504" max="504" width="11.625" style="273" customWidth="1"/>
    <col min="505" max="505" width="9.75" style="273" customWidth="1"/>
    <col min="506" max="506" width="0.625" style="273" customWidth="1"/>
    <col min="507" max="507" width="12.125" style="273" customWidth="1"/>
    <col min="508" max="508" width="11.875" style="273" customWidth="1"/>
    <col min="509" max="510" width="12.125" style="273" customWidth="1"/>
    <col min="511" max="755" width="9.125" style="273"/>
    <col min="756" max="756" width="14" style="273" customWidth="1"/>
    <col min="757" max="757" width="18" style="273" customWidth="1"/>
    <col min="758" max="758" width="11.875" style="273" customWidth="1"/>
    <col min="759" max="759" width="12.125" style="273" customWidth="1"/>
    <col min="760" max="760" width="11.625" style="273" customWidth="1"/>
    <col min="761" max="761" width="9.75" style="273" customWidth="1"/>
    <col min="762" max="762" width="0.625" style="273" customWidth="1"/>
    <col min="763" max="763" width="12.125" style="273" customWidth="1"/>
    <col min="764" max="764" width="11.875" style="273" customWidth="1"/>
    <col min="765" max="766" width="12.125" style="273" customWidth="1"/>
    <col min="767" max="1011" width="9.125" style="273"/>
    <col min="1012" max="1012" width="14" style="273" customWidth="1"/>
    <col min="1013" max="1013" width="18" style="273" customWidth="1"/>
    <col min="1014" max="1014" width="11.875" style="273" customWidth="1"/>
    <col min="1015" max="1015" width="12.125" style="273" customWidth="1"/>
    <col min="1016" max="1016" width="11.625" style="273" customWidth="1"/>
    <col min="1017" max="1017" width="9.75" style="273" customWidth="1"/>
    <col min="1018" max="1018" width="0.625" style="273" customWidth="1"/>
    <col min="1019" max="1019" width="12.125" style="273" customWidth="1"/>
    <col min="1020" max="1020" width="11.875" style="273" customWidth="1"/>
    <col min="1021" max="1022" width="12.125" style="273" customWidth="1"/>
    <col min="1023" max="1267" width="9.125" style="273"/>
    <col min="1268" max="1268" width="14" style="273" customWidth="1"/>
    <col min="1269" max="1269" width="18" style="273" customWidth="1"/>
    <col min="1270" max="1270" width="11.875" style="273" customWidth="1"/>
    <col min="1271" max="1271" width="12.125" style="273" customWidth="1"/>
    <col min="1272" max="1272" width="11.625" style="273" customWidth="1"/>
    <col min="1273" max="1273" width="9.75" style="273" customWidth="1"/>
    <col min="1274" max="1274" width="0.625" style="273" customWidth="1"/>
    <col min="1275" max="1275" width="12.125" style="273" customWidth="1"/>
    <col min="1276" max="1276" width="11.875" style="273" customWidth="1"/>
    <col min="1277" max="1278" width="12.125" style="273" customWidth="1"/>
    <col min="1279" max="1523" width="9.125" style="273"/>
    <col min="1524" max="1524" width="14" style="273" customWidth="1"/>
    <col min="1525" max="1525" width="18" style="273" customWidth="1"/>
    <col min="1526" max="1526" width="11.875" style="273" customWidth="1"/>
    <col min="1527" max="1527" width="12.125" style="273" customWidth="1"/>
    <col min="1528" max="1528" width="11.625" style="273" customWidth="1"/>
    <col min="1529" max="1529" width="9.75" style="273" customWidth="1"/>
    <col min="1530" max="1530" width="0.625" style="273" customWidth="1"/>
    <col min="1531" max="1531" width="12.125" style="273" customWidth="1"/>
    <col min="1532" max="1532" width="11.875" style="273" customWidth="1"/>
    <col min="1533" max="1534" width="12.125" style="273" customWidth="1"/>
    <col min="1535" max="1779" width="9.125" style="273"/>
    <col min="1780" max="1780" width="14" style="273" customWidth="1"/>
    <col min="1781" max="1781" width="18" style="273" customWidth="1"/>
    <col min="1782" max="1782" width="11.875" style="273" customWidth="1"/>
    <col min="1783" max="1783" width="12.125" style="273" customWidth="1"/>
    <col min="1784" max="1784" width="11.625" style="273" customWidth="1"/>
    <col min="1785" max="1785" width="9.75" style="273" customWidth="1"/>
    <col min="1786" max="1786" width="0.625" style="273" customWidth="1"/>
    <col min="1787" max="1787" width="12.125" style="273" customWidth="1"/>
    <col min="1788" max="1788" width="11.875" style="273" customWidth="1"/>
    <col min="1789" max="1790" width="12.125" style="273" customWidth="1"/>
    <col min="1791" max="2035" width="9.125" style="273"/>
    <col min="2036" max="2036" width="14" style="273" customWidth="1"/>
    <col min="2037" max="2037" width="18" style="273" customWidth="1"/>
    <col min="2038" max="2038" width="11.875" style="273" customWidth="1"/>
    <col min="2039" max="2039" width="12.125" style="273" customWidth="1"/>
    <col min="2040" max="2040" width="11.625" style="273" customWidth="1"/>
    <col min="2041" max="2041" width="9.75" style="273" customWidth="1"/>
    <col min="2042" max="2042" width="0.625" style="273" customWidth="1"/>
    <col min="2043" max="2043" width="12.125" style="273" customWidth="1"/>
    <col min="2044" max="2044" width="11.875" style="273" customWidth="1"/>
    <col min="2045" max="2046" width="12.125" style="273" customWidth="1"/>
    <col min="2047" max="2291" width="9.125" style="273"/>
    <col min="2292" max="2292" width="14" style="273" customWidth="1"/>
    <col min="2293" max="2293" width="18" style="273" customWidth="1"/>
    <col min="2294" max="2294" width="11.875" style="273" customWidth="1"/>
    <col min="2295" max="2295" width="12.125" style="273" customWidth="1"/>
    <col min="2296" max="2296" width="11.625" style="273" customWidth="1"/>
    <col min="2297" max="2297" width="9.75" style="273" customWidth="1"/>
    <col min="2298" max="2298" width="0.625" style="273" customWidth="1"/>
    <col min="2299" max="2299" width="12.125" style="273" customWidth="1"/>
    <col min="2300" max="2300" width="11.875" style="273" customWidth="1"/>
    <col min="2301" max="2302" width="12.125" style="273" customWidth="1"/>
    <col min="2303" max="2547" width="9.125" style="273"/>
    <col min="2548" max="2548" width="14" style="273" customWidth="1"/>
    <col min="2549" max="2549" width="18" style="273" customWidth="1"/>
    <col min="2550" max="2550" width="11.875" style="273" customWidth="1"/>
    <col min="2551" max="2551" width="12.125" style="273" customWidth="1"/>
    <col min="2552" max="2552" width="11.625" style="273" customWidth="1"/>
    <col min="2553" max="2553" width="9.75" style="273" customWidth="1"/>
    <col min="2554" max="2554" width="0.625" style="273" customWidth="1"/>
    <col min="2555" max="2555" width="12.125" style="273" customWidth="1"/>
    <col min="2556" max="2556" width="11.875" style="273" customWidth="1"/>
    <col min="2557" max="2558" width="12.125" style="273" customWidth="1"/>
    <col min="2559" max="2803" width="9.125" style="273"/>
    <col min="2804" max="2804" width="14" style="273" customWidth="1"/>
    <col min="2805" max="2805" width="18" style="273" customWidth="1"/>
    <col min="2806" max="2806" width="11.875" style="273" customWidth="1"/>
    <col min="2807" max="2807" width="12.125" style="273" customWidth="1"/>
    <col min="2808" max="2808" width="11.625" style="273" customWidth="1"/>
    <col min="2809" max="2809" width="9.75" style="273" customWidth="1"/>
    <col min="2810" max="2810" width="0.625" style="273" customWidth="1"/>
    <col min="2811" max="2811" width="12.125" style="273" customWidth="1"/>
    <col min="2812" max="2812" width="11.875" style="273" customWidth="1"/>
    <col min="2813" max="2814" width="12.125" style="273" customWidth="1"/>
    <col min="2815" max="3059" width="9.125" style="273"/>
    <col min="3060" max="3060" width="14" style="273" customWidth="1"/>
    <col min="3061" max="3061" width="18" style="273" customWidth="1"/>
    <col min="3062" max="3062" width="11.875" style="273" customWidth="1"/>
    <col min="3063" max="3063" width="12.125" style="273" customWidth="1"/>
    <col min="3064" max="3064" width="11.625" style="273" customWidth="1"/>
    <col min="3065" max="3065" width="9.75" style="273" customWidth="1"/>
    <col min="3066" max="3066" width="0.625" style="273" customWidth="1"/>
    <col min="3067" max="3067" width="12.125" style="273" customWidth="1"/>
    <col min="3068" max="3068" width="11.875" style="273" customWidth="1"/>
    <col min="3069" max="3070" width="12.125" style="273" customWidth="1"/>
    <col min="3071" max="3315" width="9.125" style="273"/>
    <col min="3316" max="3316" width="14" style="273" customWidth="1"/>
    <col min="3317" max="3317" width="18" style="273" customWidth="1"/>
    <col min="3318" max="3318" width="11.875" style="273" customWidth="1"/>
    <col min="3319" max="3319" width="12.125" style="273" customWidth="1"/>
    <col min="3320" max="3320" width="11.625" style="273" customWidth="1"/>
    <col min="3321" max="3321" width="9.75" style="273" customWidth="1"/>
    <col min="3322" max="3322" width="0.625" style="273" customWidth="1"/>
    <col min="3323" max="3323" width="12.125" style="273" customWidth="1"/>
    <col min="3324" max="3324" width="11.875" style="273" customWidth="1"/>
    <col min="3325" max="3326" width="12.125" style="273" customWidth="1"/>
    <col min="3327" max="3571" width="9.125" style="273"/>
    <col min="3572" max="3572" width="14" style="273" customWidth="1"/>
    <col min="3573" max="3573" width="18" style="273" customWidth="1"/>
    <col min="3574" max="3574" width="11.875" style="273" customWidth="1"/>
    <col min="3575" max="3575" width="12.125" style="273" customWidth="1"/>
    <col min="3576" max="3576" width="11.625" style="273" customWidth="1"/>
    <col min="3577" max="3577" width="9.75" style="273" customWidth="1"/>
    <col min="3578" max="3578" width="0.625" style="273" customWidth="1"/>
    <col min="3579" max="3579" width="12.125" style="273" customWidth="1"/>
    <col min="3580" max="3580" width="11.875" style="273" customWidth="1"/>
    <col min="3581" max="3582" width="12.125" style="273" customWidth="1"/>
    <col min="3583" max="3827" width="9.125" style="273"/>
    <col min="3828" max="3828" width="14" style="273" customWidth="1"/>
    <col min="3829" max="3829" width="18" style="273" customWidth="1"/>
    <col min="3830" max="3830" width="11.875" style="273" customWidth="1"/>
    <col min="3831" max="3831" width="12.125" style="273" customWidth="1"/>
    <col min="3832" max="3832" width="11.625" style="273" customWidth="1"/>
    <col min="3833" max="3833" width="9.75" style="273" customWidth="1"/>
    <col min="3834" max="3834" width="0.625" style="273" customWidth="1"/>
    <col min="3835" max="3835" width="12.125" style="273" customWidth="1"/>
    <col min="3836" max="3836" width="11.875" style="273" customWidth="1"/>
    <col min="3837" max="3838" width="12.125" style="273" customWidth="1"/>
    <col min="3839" max="4083" width="9.125" style="273"/>
    <col min="4084" max="4084" width="14" style="273" customWidth="1"/>
    <col min="4085" max="4085" width="18" style="273" customWidth="1"/>
    <col min="4086" max="4086" width="11.875" style="273" customWidth="1"/>
    <col min="4087" max="4087" width="12.125" style="273" customWidth="1"/>
    <col min="4088" max="4088" width="11.625" style="273" customWidth="1"/>
    <col min="4089" max="4089" width="9.75" style="273" customWidth="1"/>
    <col min="4090" max="4090" width="0.625" style="273" customWidth="1"/>
    <col min="4091" max="4091" width="12.125" style="273" customWidth="1"/>
    <col min="4092" max="4092" width="11.875" style="273" customWidth="1"/>
    <col min="4093" max="4094" width="12.125" style="273" customWidth="1"/>
    <col min="4095" max="4339" width="9.125" style="273"/>
    <col min="4340" max="4340" width="14" style="273" customWidth="1"/>
    <col min="4341" max="4341" width="18" style="273" customWidth="1"/>
    <col min="4342" max="4342" width="11.875" style="273" customWidth="1"/>
    <col min="4343" max="4343" width="12.125" style="273" customWidth="1"/>
    <col min="4344" max="4344" width="11.625" style="273" customWidth="1"/>
    <col min="4345" max="4345" width="9.75" style="273" customWidth="1"/>
    <col min="4346" max="4346" width="0.625" style="273" customWidth="1"/>
    <col min="4347" max="4347" width="12.125" style="273" customWidth="1"/>
    <col min="4348" max="4348" width="11.875" style="273" customWidth="1"/>
    <col min="4349" max="4350" width="12.125" style="273" customWidth="1"/>
    <col min="4351" max="4595" width="9.125" style="273"/>
    <col min="4596" max="4596" width="14" style="273" customWidth="1"/>
    <col min="4597" max="4597" width="18" style="273" customWidth="1"/>
    <col min="4598" max="4598" width="11.875" style="273" customWidth="1"/>
    <col min="4599" max="4599" width="12.125" style="273" customWidth="1"/>
    <col min="4600" max="4600" width="11.625" style="273" customWidth="1"/>
    <col min="4601" max="4601" width="9.75" style="273" customWidth="1"/>
    <col min="4602" max="4602" width="0.625" style="273" customWidth="1"/>
    <col min="4603" max="4603" width="12.125" style="273" customWidth="1"/>
    <col min="4604" max="4604" width="11.875" style="273" customWidth="1"/>
    <col min="4605" max="4606" width="12.125" style="273" customWidth="1"/>
    <col min="4607" max="4851" width="9.125" style="273"/>
    <col min="4852" max="4852" width="14" style="273" customWidth="1"/>
    <col min="4853" max="4853" width="18" style="273" customWidth="1"/>
    <col min="4854" max="4854" width="11.875" style="273" customWidth="1"/>
    <col min="4855" max="4855" width="12.125" style="273" customWidth="1"/>
    <col min="4856" max="4856" width="11.625" style="273" customWidth="1"/>
    <col min="4857" max="4857" width="9.75" style="273" customWidth="1"/>
    <col min="4858" max="4858" width="0.625" style="273" customWidth="1"/>
    <col min="4859" max="4859" width="12.125" style="273" customWidth="1"/>
    <col min="4860" max="4860" width="11.875" style="273" customWidth="1"/>
    <col min="4861" max="4862" width="12.125" style="273" customWidth="1"/>
    <col min="4863" max="5107" width="9.125" style="273"/>
    <col min="5108" max="5108" width="14" style="273" customWidth="1"/>
    <col min="5109" max="5109" width="18" style="273" customWidth="1"/>
    <col min="5110" max="5110" width="11.875" style="273" customWidth="1"/>
    <col min="5111" max="5111" width="12.125" style="273" customWidth="1"/>
    <col min="5112" max="5112" width="11.625" style="273" customWidth="1"/>
    <col min="5113" max="5113" width="9.75" style="273" customWidth="1"/>
    <col min="5114" max="5114" width="0.625" style="273" customWidth="1"/>
    <col min="5115" max="5115" width="12.125" style="273" customWidth="1"/>
    <col min="5116" max="5116" width="11.875" style="273" customWidth="1"/>
    <col min="5117" max="5118" width="12.125" style="273" customWidth="1"/>
    <col min="5119" max="5363" width="9.125" style="273"/>
    <col min="5364" max="5364" width="14" style="273" customWidth="1"/>
    <col min="5365" max="5365" width="18" style="273" customWidth="1"/>
    <col min="5366" max="5366" width="11.875" style="273" customWidth="1"/>
    <col min="5367" max="5367" width="12.125" style="273" customWidth="1"/>
    <col min="5368" max="5368" width="11.625" style="273" customWidth="1"/>
    <col min="5369" max="5369" width="9.75" style="273" customWidth="1"/>
    <col min="5370" max="5370" width="0.625" style="273" customWidth="1"/>
    <col min="5371" max="5371" width="12.125" style="273" customWidth="1"/>
    <col min="5372" max="5372" width="11.875" style="273" customWidth="1"/>
    <col min="5373" max="5374" width="12.125" style="273" customWidth="1"/>
    <col min="5375" max="5619" width="9.125" style="273"/>
    <col min="5620" max="5620" width="14" style="273" customWidth="1"/>
    <col min="5621" max="5621" width="18" style="273" customWidth="1"/>
    <col min="5622" max="5622" width="11.875" style="273" customWidth="1"/>
    <col min="5623" max="5623" width="12.125" style="273" customWidth="1"/>
    <col min="5624" max="5624" width="11.625" style="273" customWidth="1"/>
    <col min="5625" max="5625" width="9.75" style="273" customWidth="1"/>
    <col min="5626" max="5626" width="0.625" style="273" customWidth="1"/>
    <col min="5627" max="5627" width="12.125" style="273" customWidth="1"/>
    <col min="5628" max="5628" width="11.875" style="273" customWidth="1"/>
    <col min="5629" max="5630" width="12.125" style="273" customWidth="1"/>
    <col min="5631" max="5875" width="9.125" style="273"/>
    <col min="5876" max="5876" width="14" style="273" customWidth="1"/>
    <col min="5877" max="5877" width="18" style="273" customWidth="1"/>
    <col min="5878" max="5878" width="11.875" style="273" customWidth="1"/>
    <col min="5879" max="5879" width="12.125" style="273" customWidth="1"/>
    <col min="5880" max="5880" width="11.625" style="273" customWidth="1"/>
    <col min="5881" max="5881" width="9.75" style="273" customWidth="1"/>
    <col min="5882" max="5882" width="0.625" style="273" customWidth="1"/>
    <col min="5883" max="5883" width="12.125" style="273" customWidth="1"/>
    <col min="5884" max="5884" width="11.875" style="273" customWidth="1"/>
    <col min="5885" max="5886" width="12.125" style="273" customWidth="1"/>
    <col min="5887" max="6131" width="9.125" style="273"/>
    <col min="6132" max="6132" width="14" style="273" customWidth="1"/>
    <col min="6133" max="6133" width="18" style="273" customWidth="1"/>
    <col min="6134" max="6134" width="11.875" style="273" customWidth="1"/>
    <col min="6135" max="6135" width="12.125" style="273" customWidth="1"/>
    <col min="6136" max="6136" width="11.625" style="273" customWidth="1"/>
    <col min="6137" max="6137" width="9.75" style="273" customWidth="1"/>
    <col min="6138" max="6138" width="0.625" style="273" customWidth="1"/>
    <col min="6139" max="6139" width="12.125" style="273" customWidth="1"/>
    <col min="6140" max="6140" width="11.875" style="273" customWidth="1"/>
    <col min="6141" max="6142" width="12.125" style="273" customWidth="1"/>
    <col min="6143" max="6387" width="9.125" style="273"/>
    <col min="6388" max="6388" width="14" style="273" customWidth="1"/>
    <col min="6389" max="6389" width="18" style="273" customWidth="1"/>
    <col min="6390" max="6390" width="11.875" style="273" customWidth="1"/>
    <col min="6391" max="6391" width="12.125" style="273" customWidth="1"/>
    <col min="6392" max="6392" width="11.625" style="273" customWidth="1"/>
    <col min="6393" max="6393" width="9.75" style="273" customWidth="1"/>
    <col min="6394" max="6394" width="0.625" style="273" customWidth="1"/>
    <col min="6395" max="6395" width="12.125" style="273" customWidth="1"/>
    <col min="6396" max="6396" width="11.875" style="273" customWidth="1"/>
    <col min="6397" max="6398" width="12.125" style="273" customWidth="1"/>
    <col min="6399" max="6643" width="9.125" style="273"/>
    <col min="6644" max="6644" width="14" style="273" customWidth="1"/>
    <col min="6645" max="6645" width="18" style="273" customWidth="1"/>
    <col min="6646" max="6646" width="11.875" style="273" customWidth="1"/>
    <col min="6647" max="6647" width="12.125" style="273" customWidth="1"/>
    <col min="6648" max="6648" width="11.625" style="273" customWidth="1"/>
    <col min="6649" max="6649" width="9.75" style="273" customWidth="1"/>
    <col min="6650" max="6650" width="0.625" style="273" customWidth="1"/>
    <col min="6651" max="6651" width="12.125" style="273" customWidth="1"/>
    <col min="6652" max="6652" width="11.875" style="273" customWidth="1"/>
    <col min="6653" max="6654" width="12.125" style="273" customWidth="1"/>
    <col min="6655" max="6899" width="9.125" style="273"/>
    <col min="6900" max="6900" width="14" style="273" customWidth="1"/>
    <col min="6901" max="6901" width="18" style="273" customWidth="1"/>
    <col min="6902" max="6902" width="11.875" style="273" customWidth="1"/>
    <col min="6903" max="6903" width="12.125" style="273" customWidth="1"/>
    <col min="6904" max="6904" width="11.625" style="273" customWidth="1"/>
    <col min="6905" max="6905" width="9.75" style="273" customWidth="1"/>
    <col min="6906" max="6906" width="0.625" style="273" customWidth="1"/>
    <col min="6907" max="6907" width="12.125" style="273" customWidth="1"/>
    <col min="6908" max="6908" width="11.875" style="273" customWidth="1"/>
    <col min="6909" max="6910" width="12.125" style="273" customWidth="1"/>
    <col min="6911" max="7155" width="9.125" style="273"/>
    <col min="7156" max="7156" width="14" style="273" customWidth="1"/>
    <col min="7157" max="7157" width="18" style="273" customWidth="1"/>
    <col min="7158" max="7158" width="11.875" style="273" customWidth="1"/>
    <col min="7159" max="7159" width="12.125" style="273" customWidth="1"/>
    <col min="7160" max="7160" width="11.625" style="273" customWidth="1"/>
    <col min="7161" max="7161" width="9.75" style="273" customWidth="1"/>
    <col min="7162" max="7162" width="0.625" style="273" customWidth="1"/>
    <col min="7163" max="7163" width="12.125" style="273" customWidth="1"/>
    <col min="7164" max="7164" width="11.875" style="273" customWidth="1"/>
    <col min="7165" max="7166" width="12.125" style="273" customWidth="1"/>
    <col min="7167" max="7411" width="9.125" style="273"/>
    <col min="7412" max="7412" width="14" style="273" customWidth="1"/>
    <col min="7413" max="7413" width="18" style="273" customWidth="1"/>
    <col min="7414" max="7414" width="11.875" style="273" customWidth="1"/>
    <col min="7415" max="7415" width="12.125" style="273" customWidth="1"/>
    <col min="7416" max="7416" width="11.625" style="273" customWidth="1"/>
    <col min="7417" max="7417" width="9.75" style="273" customWidth="1"/>
    <col min="7418" max="7418" width="0.625" style="273" customWidth="1"/>
    <col min="7419" max="7419" width="12.125" style="273" customWidth="1"/>
    <col min="7420" max="7420" width="11.875" style="273" customWidth="1"/>
    <col min="7421" max="7422" width="12.125" style="273" customWidth="1"/>
    <col min="7423" max="7667" width="9.125" style="273"/>
    <col min="7668" max="7668" width="14" style="273" customWidth="1"/>
    <col min="7669" max="7669" width="18" style="273" customWidth="1"/>
    <col min="7670" max="7670" width="11.875" style="273" customWidth="1"/>
    <col min="7671" max="7671" width="12.125" style="273" customWidth="1"/>
    <col min="7672" max="7672" width="11.625" style="273" customWidth="1"/>
    <col min="7673" max="7673" width="9.75" style="273" customWidth="1"/>
    <col min="7674" max="7674" width="0.625" style="273" customWidth="1"/>
    <col min="7675" max="7675" width="12.125" style="273" customWidth="1"/>
    <col min="7676" max="7676" width="11.875" style="273" customWidth="1"/>
    <col min="7677" max="7678" width="12.125" style="273" customWidth="1"/>
    <col min="7679" max="7923" width="9.125" style="273"/>
    <col min="7924" max="7924" width="14" style="273" customWidth="1"/>
    <col min="7925" max="7925" width="18" style="273" customWidth="1"/>
    <col min="7926" max="7926" width="11.875" style="273" customWidth="1"/>
    <col min="7927" max="7927" width="12.125" style="273" customWidth="1"/>
    <col min="7928" max="7928" width="11.625" style="273" customWidth="1"/>
    <col min="7929" max="7929" width="9.75" style="273" customWidth="1"/>
    <col min="7930" max="7930" width="0.625" style="273" customWidth="1"/>
    <col min="7931" max="7931" width="12.125" style="273" customWidth="1"/>
    <col min="7932" max="7932" width="11.875" style="273" customWidth="1"/>
    <col min="7933" max="7934" width="12.125" style="273" customWidth="1"/>
    <col min="7935" max="8179" width="9.125" style="273"/>
    <col min="8180" max="8180" width="14" style="273" customWidth="1"/>
    <col min="8181" max="8181" width="18" style="273" customWidth="1"/>
    <col min="8182" max="8182" width="11.875" style="273" customWidth="1"/>
    <col min="8183" max="8183" width="12.125" style="273" customWidth="1"/>
    <col min="8184" max="8184" width="11.625" style="273" customWidth="1"/>
    <col min="8185" max="8185" width="9.75" style="273" customWidth="1"/>
    <col min="8186" max="8186" width="0.625" style="273" customWidth="1"/>
    <col min="8187" max="8187" width="12.125" style="273" customWidth="1"/>
    <col min="8188" max="8188" width="11.875" style="273" customWidth="1"/>
    <col min="8189" max="8190" width="12.125" style="273" customWidth="1"/>
    <col min="8191" max="8435" width="9.125" style="273"/>
    <col min="8436" max="8436" width="14" style="273" customWidth="1"/>
    <col min="8437" max="8437" width="18" style="273" customWidth="1"/>
    <col min="8438" max="8438" width="11.875" style="273" customWidth="1"/>
    <col min="8439" max="8439" width="12.125" style="273" customWidth="1"/>
    <col min="8440" max="8440" width="11.625" style="273" customWidth="1"/>
    <col min="8441" max="8441" width="9.75" style="273" customWidth="1"/>
    <col min="8442" max="8442" width="0.625" style="273" customWidth="1"/>
    <col min="8443" max="8443" width="12.125" style="273" customWidth="1"/>
    <col min="8444" max="8444" width="11.875" style="273" customWidth="1"/>
    <col min="8445" max="8446" width="12.125" style="273" customWidth="1"/>
    <col min="8447" max="8691" width="9.125" style="273"/>
    <col min="8692" max="8692" width="14" style="273" customWidth="1"/>
    <col min="8693" max="8693" width="18" style="273" customWidth="1"/>
    <col min="8694" max="8694" width="11.875" style="273" customWidth="1"/>
    <col min="8695" max="8695" width="12.125" style="273" customWidth="1"/>
    <col min="8696" max="8696" width="11.625" style="273" customWidth="1"/>
    <col min="8697" max="8697" width="9.75" style="273" customWidth="1"/>
    <col min="8698" max="8698" width="0.625" style="273" customWidth="1"/>
    <col min="8699" max="8699" width="12.125" style="273" customWidth="1"/>
    <col min="8700" max="8700" width="11.875" style="273" customWidth="1"/>
    <col min="8701" max="8702" width="12.125" style="273" customWidth="1"/>
    <col min="8703" max="8947" width="9.125" style="273"/>
    <col min="8948" max="8948" width="14" style="273" customWidth="1"/>
    <col min="8949" max="8949" width="18" style="273" customWidth="1"/>
    <col min="8950" max="8950" width="11.875" style="273" customWidth="1"/>
    <col min="8951" max="8951" width="12.125" style="273" customWidth="1"/>
    <col min="8952" max="8952" width="11.625" style="273" customWidth="1"/>
    <col min="8953" max="8953" width="9.75" style="273" customWidth="1"/>
    <col min="8954" max="8954" width="0.625" style="273" customWidth="1"/>
    <col min="8955" max="8955" width="12.125" style="273" customWidth="1"/>
    <col min="8956" max="8956" width="11.875" style="273" customWidth="1"/>
    <col min="8957" max="8958" width="12.125" style="273" customWidth="1"/>
    <col min="8959" max="9203" width="9.125" style="273"/>
    <col min="9204" max="9204" width="14" style="273" customWidth="1"/>
    <col min="9205" max="9205" width="18" style="273" customWidth="1"/>
    <col min="9206" max="9206" width="11.875" style="273" customWidth="1"/>
    <col min="9207" max="9207" width="12.125" style="273" customWidth="1"/>
    <col min="9208" max="9208" width="11.625" style="273" customWidth="1"/>
    <col min="9209" max="9209" width="9.75" style="273" customWidth="1"/>
    <col min="9210" max="9210" width="0.625" style="273" customWidth="1"/>
    <col min="9211" max="9211" width="12.125" style="273" customWidth="1"/>
    <col min="9212" max="9212" width="11.875" style="273" customWidth="1"/>
    <col min="9213" max="9214" width="12.125" style="273" customWidth="1"/>
    <col min="9215" max="9459" width="9.125" style="273"/>
    <col min="9460" max="9460" width="14" style="273" customWidth="1"/>
    <col min="9461" max="9461" width="18" style="273" customWidth="1"/>
    <col min="9462" max="9462" width="11.875" style="273" customWidth="1"/>
    <col min="9463" max="9463" width="12.125" style="273" customWidth="1"/>
    <col min="9464" max="9464" width="11.625" style="273" customWidth="1"/>
    <col min="9465" max="9465" width="9.75" style="273" customWidth="1"/>
    <col min="9466" max="9466" width="0.625" style="273" customWidth="1"/>
    <col min="9467" max="9467" width="12.125" style="273" customWidth="1"/>
    <col min="9468" max="9468" width="11.875" style="273" customWidth="1"/>
    <col min="9469" max="9470" width="12.125" style="273" customWidth="1"/>
    <col min="9471" max="9715" width="9.125" style="273"/>
    <col min="9716" max="9716" width="14" style="273" customWidth="1"/>
    <col min="9717" max="9717" width="18" style="273" customWidth="1"/>
    <col min="9718" max="9718" width="11.875" style="273" customWidth="1"/>
    <col min="9719" max="9719" width="12.125" style="273" customWidth="1"/>
    <col min="9720" max="9720" width="11.625" style="273" customWidth="1"/>
    <col min="9721" max="9721" width="9.75" style="273" customWidth="1"/>
    <col min="9722" max="9722" width="0.625" style="273" customWidth="1"/>
    <col min="9723" max="9723" width="12.125" style="273" customWidth="1"/>
    <col min="9724" max="9724" width="11.875" style="273" customWidth="1"/>
    <col min="9725" max="9726" width="12.125" style="273" customWidth="1"/>
    <col min="9727" max="9971" width="9.125" style="273"/>
    <col min="9972" max="9972" width="14" style="273" customWidth="1"/>
    <col min="9973" max="9973" width="18" style="273" customWidth="1"/>
    <col min="9974" max="9974" width="11.875" style="273" customWidth="1"/>
    <col min="9975" max="9975" width="12.125" style="273" customWidth="1"/>
    <col min="9976" max="9976" width="11.625" style="273" customWidth="1"/>
    <col min="9977" max="9977" width="9.75" style="273" customWidth="1"/>
    <col min="9978" max="9978" width="0.625" style="273" customWidth="1"/>
    <col min="9979" max="9979" width="12.125" style="273" customWidth="1"/>
    <col min="9980" max="9980" width="11.875" style="273" customWidth="1"/>
    <col min="9981" max="9982" width="12.125" style="273" customWidth="1"/>
    <col min="9983" max="10227" width="9.125" style="273"/>
    <col min="10228" max="10228" width="14" style="273" customWidth="1"/>
    <col min="10229" max="10229" width="18" style="273" customWidth="1"/>
    <col min="10230" max="10230" width="11.875" style="273" customWidth="1"/>
    <col min="10231" max="10231" width="12.125" style="273" customWidth="1"/>
    <col min="10232" max="10232" width="11.625" style="273" customWidth="1"/>
    <col min="10233" max="10233" width="9.75" style="273" customWidth="1"/>
    <col min="10234" max="10234" width="0.625" style="273" customWidth="1"/>
    <col min="10235" max="10235" width="12.125" style="273" customWidth="1"/>
    <col min="10236" max="10236" width="11.875" style="273" customWidth="1"/>
    <col min="10237" max="10238" width="12.125" style="273" customWidth="1"/>
    <col min="10239" max="10483" width="9.125" style="273"/>
    <col min="10484" max="10484" width="14" style="273" customWidth="1"/>
    <col min="10485" max="10485" width="18" style="273" customWidth="1"/>
    <col min="10486" max="10486" width="11.875" style="273" customWidth="1"/>
    <col min="10487" max="10487" width="12.125" style="273" customWidth="1"/>
    <col min="10488" max="10488" width="11.625" style="273" customWidth="1"/>
    <col min="10489" max="10489" width="9.75" style="273" customWidth="1"/>
    <col min="10490" max="10490" width="0.625" style="273" customWidth="1"/>
    <col min="10491" max="10491" width="12.125" style="273" customWidth="1"/>
    <col min="10492" max="10492" width="11.875" style="273" customWidth="1"/>
    <col min="10493" max="10494" width="12.125" style="273" customWidth="1"/>
    <col min="10495" max="10739" width="9.125" style="273"/>
    <col min="10740" max="10740" width="14" style="273" customWidth="1"/>
    <col min="10741" max="10741" width="18" style="273" customWidth="1"/>
    <col min="10742" max="10742" width="11.875" style="273" customWidth="1"/>
    <col min="10743" max="10743" width="12.125" style="273" customWidth="1"/>
    <col min="10744" max="10744" width="11.625" style="273" customWidth="1"/>
    <col min="10745" max="10745" width="9.75" style="273" customWidth="1"/>
    <col min="10746" max="10746" width="0.625" style="273" customWidth="1"/>
    <col min="10747" max="10747" width="12.125" style="273" customWidth="1"/>
    <col min="10748" max="10748" width="11.875" style="273" customWidth="1"/>
    <col min="10749" max="10750" width="12.125" style="273" customWidth="1"/>
    <col min="10751" max="10995" width="9.125" style="273"/>
    <col min="10996" max="10996" width="14" style="273" customWidth="1"/>
    <col min="10997" max="10997" width="18" style="273" customWidth="1"/>
    <col min="10998" max="10998" width="11.875" style="273" customWidth="1"/>
    <col min="10999" max="10999" width="12.125" style="273" customWidth="1"/>
    <col min="11000" max="11000" width="11.625" style="273" customWidth="1"/>
    <col min="11001" max="11001" width="9.75" style="273" customWidth="1"/>
    <col min="11002" max="11002" width="0.625" style="273" customWidth="1"/>
    <col min="11003" max="11003" width="12.125" style="273" customWidth="1"/>
    <col min="11004" max="11004" width="11.875" style="273" customWidth="1"/>
    <col min="11005" max="11006" width="12.125" style="273" customWidth="1"/>
    <col min="11007" max="11251" width="9.125" style="273"/>
    <col min="11252" max="11252" width="14" style="273" customWidth="1"/>
    <col min="11253" max="11253" width="18" style="273" customWidth="1"/>
    <col min="11254" max="11254" width="11.875" style="273" customWidth="1"/>
    <col min="11255" max="11255" width="12.125" style="273" customWidth="1"/>
    <col min="11256" max="11256" width="11.625" style="273" customWidth="1"/>
    <col min="11257" max="11257" width="9.75" style="273" customWidth="1"/>
    <col min="11258" max="11258" width="0.625" style="273" customWidth="1"/>
    <col min="11259" max="11259" width="12.125" style="273" customWidth="1"/>
    <col min="11260" max="11260" width="11.875" style="273" customWidth="1"/>
    <col min="11261" max="11262" width="12.125" style="273" customWidth="1"/>
    <col min="11263" max="11507" width="9.125" style="273"/>
    <col min="11508" max="11508" width="14" style="273" customWidth="1"/>
    <col min="11509" max="11509" width="18" style="273" customWidth="1"/>
    <col min="11510" max="11510" width="11.875" style="273" customWidth="1"/>
    <col min="11511" max="11511" width="12.125" style="273" customWidth="1"/>
    <col min="11512" max="11512" width="11.625" style="273" customWidth="1"/>
    <col min="11513" max="11513" width="9.75" style="273" customWidth="1"/>
    <col min="11514" max="11514" width="0.625" style="273" customWidth="1"/>
    <col min="11515" max="11515" width="12.125" style="273" customWidth="1"/>
    <col min="11516" max="11516" width="11.875" style="273" customWidth="1"/>
    <col min="11517" max="11518" width="12.125" style="273" customWidth="1"/>
    <col min="11519" max="11763" width="9.125" style="273"/>
    <col min="11764" max="11764" width="14" style="273" customWidth="1"/>
    <col min="11765" max="11765" width="18" style="273" customWidth="1"/>
    <col min="11766" max="11766" width="11.875" style="273" customWidth="1"/>
    <col min="11767" max="11767" width="12.125" style="273" customWidth="1"/>
    <col min="11768" max="11768" width="11.625" style="273" customWidth="1"/>
    <col min="11769" max="11769" width="9.75" style="273" customWidth="1"/>
    <col min="11770" max="11770" width="0.625" style="273" customWidth="1"/>
    <col min="11771" max="11771" width="12.125" style="273" customWidth="1"/>
    <col min="11772" max="11772" width="11.875" style="273" customWidth="1"/>
    <col min="11773" max="11774" width="12.125" style="273" customWidth="1"/>
    <col min="11775" max="12019" width="9.125" style="273"/>
    <col min="12020" max="12020" width="14" style="273" customWidth="1"/>
    <col min="12021" max="12021" width="18" style="273" customWidth="1"/>
    <col min="12022" max="12022" width="11.875" style="273" customWidth="1"/>
    <col min="12023" max="12023" width="12.125" style="273" customWidth="1"/>
    <col min="12024" max="12024" width="11.625" style="273" customWidth="1"/>
    <col min="12025" max="12025" width="9.75" style="273" customWidth="1"/>
    <col min="12026" max="12026" width="0.625" style="273" customWidth="1"/>
    <col min="12027" max="12027" width="12.125" style="273" customWidth="1"/>
    <col min="12028" max="12028" width="11.875" style="273" customWidth="1"/>
    <col min="12029" max="12030" width="12.125" style="273" customWidth="1"/>
    <col min="12031" max="12275" width="9.125" style="273"/>
    <col min="12276" max="12276" width="14" style="273" customWidth="1"/>
    <col min="12277" max="12277" width="18" style="273" customWidth="1"/>
    <col min="12278" max="12278" width="11.875" style="273" customWidth="1"/>
    <col min="12279" max="12279" width="12.125" style="273" customWidth="1"/>
    <col min="12280" max="12280" width="11.625" style="273" customWidth="1"/>
    <col min="12281" max="12281" width="9.75" style="273" customWidth="1"/>
    <col min="12282" max="12282" width="0.625" style="273" customWidth="1"/>
    <col min="12283" max="12283" width="12.125" style="273" customWidth="1"/>
    <col min="12284" max="12284" width="11.875" style="273" customWidth="1"/>
    <col min="12285" max="12286" width="12.125" style="273" customWidth="1"/>
    <col min="12287" max="12531" width="9.125" style="273"/>
    <col min="12532" max="12532" width="14" style="273" customWidth="1"/>
    <col min="12533" max="12533" width="18" style="273" customWidth="1"/>
    <col min="12534" max="12534" width="11.875" style="273" customWidth="1"/>
    <col min="12535" max="12535" width="12.125" style="273" customWidth="1"/>
    <col min="12536" max="12536" width="11.625" style="273" customWidth="1"/>
    <col min="12537" max="12537" width="9.75" style="273" customWidth="1"/>
    <col min="12538" max="12538" width="0.625" style="273" customWidth="1"/>
    <col min="12539" max="12539" width="12.125" style="273" customWidth="1"/>
    <col min="12540" max="12540" width="11.875" style="273" customWidth="1"/>
    <col min="12541" max="12542" width="12.125" style="273" customWidth="1"/>
    <col min="12543" max="12787" width="9.125" style="273"/>
    <col min="12788" max="12788" width="14" style="273" customWidth="1"/>
    <col min="12789" max="12789" width="18" style="273" customWidth="1"/>
    <col min="12790" max="12790" width="11.875" style="273" customWidth="1"/>
    <col min="12791" max="12791" width="12.125" style="273" customWidth="1"/>
    <col min="12792" max="12792" width="11.625" style="273" customWidth="1"/>
    <col min="12793" max="12793" width="9.75" style="273" customWidth="1"/>
    <col min="12794" max="12794" width="0.625" style="273" customWidth="1"/>
    <col min="12795" max="12795" width="12.125" style="273" customWidth="1"/>
    <col min="12796" max="12796" width="11.875" style="273" customWidth="1"/>
    <col min="12797" max="12798" width="12.125" style="273" customWidth="1"/>
    <col min="12799" max="13043" width="9.125" style="273"/>
    <col min="13044" max="13044" width="14" style="273" customWidth="1"/>
    <col min="13045" max="13045" width="18" style="273" customWidth="1"/>
    <col min="13046" max="13046" width="11.875" style="273" customWidth="1"/>
    <col min="13047" max="13047" width="12.125" style="273" customWidth="1"/>
    <col min="13048" max="13048" width="11.625" style="273" customWidth="1"/>
    <col min="13049" max="13049" width="9.75" style="273" customWidth="1"/>
    <col min="13050" max="13050" width="0.625" style="273" customWidth="1"/>
    <col min="13051" max="13051" width="12.125" style="273" customWidth="1"/>
    <col min="13052" max="13052" width="11.875" style="273" customWidth="1"/>
    <col min="13053" max="13054" width="12.125" style="273" customWidth="1"/>
    <col min="13055" max="13299" width="9.125" style="273"/>
    <col min="13300" max="13300" width="14" style="273" customWidth="1"/>
    <col min="13301" max="13301" width="18" style="273" customWidth="1"/>
    <col min="13302" max="13302" width="11.875" style="273" customWidth="1"/>
    <col min="13303" max="13303" width="12.125" style="273" customWidth="1"/>
    <col min="13304" max="13304" width="11.625" style="273" customWidth="1"/>
    <col min="13305" max="13305" width="9.75" style="273" customWidth="1"/>
    <col min="13306" max="13306" width="0.625" style="273" customWidth="1"/>
    <col min="13307" max="13307" width="12.125" style="273" customWidth="1"/>
    <col min="13308" max="13308" width="11.875" style="273" customWidth="1"/>
    <col min="13309" max="13310" width="12.125" style="273" customWidth="1"/>
    <col min="13311" max="13555" width="9.125" style="273"/>
    <col min="13556" max="13556" width="14" style="273" customWidth="1"/>
    <col min="13557" max="13557" width="18" style="273" customWidth="1"/>
    <col min="13558" max="13558" width="11.875" style="273" customWidth="1"/>
    <col min="13559" max="13559" width="12.125" style="273" customWidth="1"/>
    <col min="13560" max="13560" width="11.625" style="273" customWidth="1"/>
    <col min="13561" max="13561" width="9.75" style="273" customWidth="1"/>
    <col min="13562" max="13562" width="0.625" style="273" customWidth="1"/>
    <col min="13563" max="13563" width="12.125" style="273" customWidth="1"/>
    <col min="13564" max="13564" width="11.875" style="273" customWidth="1"/>
    <col min="13565" max="13566" width="12.125" style="273" customWidth="1"/>
    <col min="13567" max="13811" width="9.125" style="273"/>
    <col min="13812" max="13812" width="14" style="273" customWidth="1"/>
    <col min="13813" max="13813" width="18" style="273" customWidth="1"/>
    <col min="13814" max="13814" width="11.875" style="273" customWidth="1"/>
    <col min="13815" max="13815" width="12.125" style="273" customWidth="1"/>
    <col min="13816" max="13816" width="11.625" style="273" customWidth="1"/>
    <col min="13817" max="13817" width="9.75" style="273" customWidth="1"/>
    <col min="13818" max="13818" width="0.625" style="273" customWidth="1"/>
    <col min="13819" max="13819" width="12.125" style="273" customWidth="1"/>
    <col min="13820" max="13820" width="11.875" style="273" customWidth="1"/>
    <col min="13821" max="13822" width="12.125" style="273" customWidth="1"/>
    <col min="13823" max="14067" width="9.125" style="273"/>
    <col min="14068" max="14068" width="14" style="273" customWidth="1"/>
    <col min="14069" max="14069" width="18" style="273" customWidth="1"/>
    <col min="14070" max="14070" width="11.875" style="273" customWidth="1"/>
    <col min="14071" max="14071" width="12.125" style="273" customWidth="1"/>
    <col min="14072" max="14072" width="11.625" style="273" customWidth="1"/>
    <col min="14073" max="14073" width="9.75" style="273" customWidth="1"/>
    <col min="14074" max="14074" width="0.625" style="273" customWidth="1"/>
    <col min="14075" max="14075" width="12.125" style="273" customWidth="1"/>
    <col min="14076" max="14076" width="11.875" style="273" customWidth="1"/>
    <col min="14077" max="14078" width="12.125" style="273" customWidth="1"/>
    <col min="14079" max="14323" width="9.125" style="273"/>
    <col min="14324" max="14324" width="14" style="273" customWidth="1"/>
    <col min="14325" max="14325" width="18" style="273" customWidth="1"/>
    <col min="14326" max="14326" width="11.875" style="273" customWidth="1"/>
    <col min="14327" max="14327" width="12.125" style="273" customWidth="1"/>
    <col min="14328" max="14328" width="11.625" style="273" customWidth="1"/>
    <col min="14329" max="14329" width="9.75" style="273" customWidth="1"/>
    <col min="14330" max="14330" width="0.625" style="273" customWidth="1"/>
    <col min="14331" max="14331" width="12.125" style="273" customWidth="1"/>
    <col min="14332" max="14332" width="11.875" style="273" customWidth="1"/>
    <col min="14333" max="14334" width="12.125" style="273" customWidth="1"/>
    <col min="14335" max="14579" width="9.125" style="273"/>
    <col min="14580" max="14580" width="14" style="273" customWidth="1"/>
    <col min="14581" max="14581" width="18" style="273" customWidth="1"/>
    <col min="14582" max="14582" width="11.875" style="273" customWidth="1"/>
    <col min="14583" max="14583" width="12.125" style="273" customWidth="1"/>
    <col min="14584" max="14584" width="11.625" style="273" customWidth="1"/>
    <col min="14585" max="14585" width="9.75" style="273" customWidth="1"/>
    <col min="14586" max="14586" width="0.625" style="273" customWidth="1"/>
    <col min="14587" max="14587" width="12.125" style="273" customWidth="1"/>
    <col min="14588" max="14588" width="11.875" style="273" customWidth="1"/>
    <col min="14589" max="14590" width="12.125" style="273" customWidth="1"/>
    <col min="14591" max="14835" width="9.125" style="273"/>
    <col min="14836" max="14836" width="14" style="273" customWidth="1"/>
    <col min="14837" max="14837" width="18" style="273" customWidth="1"/>
    <col min="14838" max="14838" width="11.875" style="273" customWidth="1"/>
    <col min="14839" max="14839" width="12.125" style="273" customWidth="1"/>
    <col min="14840" max="14840" width="11.625" style="273" customWidth="1"/>
    <col min="14841" max="14841" width="9.75" style="273" customWidth="1"/>
    <col min="14842" max="14842" width="0.625" style="273" customWidth="1"/>
    <col min="14843" max="14843" width="12.125" style="273" customWidth="1"/>
    <col min="14844" max="14844" width="11.875" style="273" customWidth="1"/>
    <col min="14845" max="14846" width="12.125" style="273" customWidth="1"/>
    <col min="14847" max="15091" width="9.125" style="273"/>
    <col min="15092" max="15092" width="14" style="273" customWidth="1"/>
    <col min="15093" max="15093" width="18" style="273" customWidth="1"/>
    <col min="15094" max="15094" width="11.875" style="273" customWidth="1"/>
    <col min="15095" max="15095" width="12.125" style="273" customWidth="1"/>
    <col min="15096" max="15096" width="11.625" style="273" customWidth="1"/>
    <col min="15097" max="15097" width="9.75" style="273" customWidth="1"/>
    <col min="15098" max="15098" width="0.625" style="273" customWidth="1"/>
    <col min="15099" max="15099" width="12.125" style="273" customWidth="1"/>
    <col min="15100" max="15100" width="11.875" style="273" customWidth="1"/>
    <col min="15101" max="15102" width="12.125" style="273" customWidth="1"/>
    <col min="15103" max="15347" width="9.125" style="273"/>
    <col min="15348" max="15348" width="14" style="273" customWidth="1"/>
    <col min="15349" max="15349" width="18" style="273" customWidth="1"/>
    <col min="15350" max="15350" width="11.875" style="273" customWidth="1"/>
    <col min="15351" max="15351" width="12.125" style="273" customWidth="1"/>
    <col min="15352" max="15352" width="11.625" style="273" customWidth="1"/>
    <col min="15353" max="15353" width="9.75" style="273" customWidth="1"/>
    <col min="15354" max="15354" width="0.625" style="273" customWidth="1"/>
    <col min="15355" max="15355" width="12.125" style="273" customWidth="1"/>
    <col min="15356" max="15356" width="11.875" style="273" customWidth="1"/>
    <col min="15357" max="15358" width="12.125" style="273" customWidth="1"/>
    <col min="15359" max="15603" width="9.125" style="273"/>
    <col min="15604" max="15604" width="14" style="273" customWidth="1"/>
    <col min="15605" max="15605" width="18" style="273" customWidth="1"/>
    <col min="15606" max="15606" width="11.875" style="273" customWidth="1"/>
    <col min="15607" max="15607" width="12.125" style="273" customWidth="1"/>
    <col min="15608" max="15608" width="11.625" style="273" customWidth="1"/>
    <col min="15609" max="15609" width="9.75" style="273" customWidth="1"/>
    <col min="15610" max="15610" width="0.625" style="273" customWidth="1"/>
    <col min="15611" max="15611" width="12.125" style="273" customWidth="1"/>
    <col min="15612" max="15612" width="11.875" style="273" customWidth="1"/>
    <col min="15613" max="15614" width="12.125" style="273" customWidth="1"/>
    <col min="15615" max="15859" width="9.125" style="273"/>
    <col min="15860" max="15860" width="14" style="273" customWidth="1"/>
    <col min="15861" max="15861" width="18" style="273" customWidth="1"/>
    <col min="15862" max="15862" width="11.875" style="273" customWidth="1"/>
    <col min="15863" max="15863" width="12.125" style="273" customWidth="1"/>
    <col min="15864" max="15864" width="11.625" style="273" customWidth="1"/>
    <col min="15865" max="15865" width="9.75" style="273" customWidth="1"/>
    <col min="15866" max="15866" width="0.625" style="273" customWidth="1"/>
    <col min="15867" max="15867" width="12.125" style="273" customWidth="1"/>
    <col min="15868" max="15868" width="11.875" style="273" customWidth="1"/>
    <col min="15869" max="15870" width="12.125" style="273" customWidth="1"/>
    <col min="15871" max="16115" width="9.125" style="273"/>
    <col min="16116" max="16116" width="14" style="273" customWidth="1"/>
    <col min="16117" max="16117" width="18" style="273" customWidth="1"/>
    <col min="16118" max="16118" width="11.875" style="273" customWidth="1"/>
    <col min="16119" max="16119" width="12.125" style="273" customWidth="1"/>
    <col min="16120" max="16120" width="11.625" style="273" customWidth="1"/>
    <col min="16121" max="16121" width="9.75" style="273" customWidth="1"/>
    <col min="16122" max="16122" width="0.625" style="273" customWidth="1"/>
    <col min="16123" max="16123" width="12.125" style="273" customWidth="1"/>
    <col min="16124" max="16124" width="11.875" style="273" customWidth="1"/>
    <col min="16125" max="16126" width="12.125" style="273" customWidth="1"/>
    <col min="16127" max="16374" width="9.125" style="273"/>
    <col min="16375" max="16384" width="9.125" style="273" customWidth="1"/>
  </cols>
  <sheetData>
    <row r="1" spans="1:14" ht="18.75" customHeight="1">
      <c r="A1" s="364" t="s">
        <v>154</v>
      </c>
      <c r="B1" s="364"/>
      <c r="C1" s="364"/>
      <c r="D1" s="364"/>
      <c r="E1" s="364"/>
      <c r="F1" s="364"/>
      <c r="G1" s="364"/>
      <c r="H1" s="364"/>
      <c r="I1" s="364"/>
      <c r="J1" s="364"/>
      <c r="K1" s="364"/>
      <c r="L1" s="364"/>
      <c r="M1" s="364"/>
      <c r="N1" s="364"/>
    </row>
    <row r="2" spans="1:14" ht="19.5" customHeight="1">
      <c r="A2" s="381" t="s">
        <v>458</v>
      </c>
      <c r="B2" s="381"/>
      <c r="C2" s="381"/>
      <c r="D2" s="381"/>
      <c r="E2" s="381"/>
      <c r="F2" s="381"/>
      <c r="G2" s="381"/>
      <c r="H2" s="381"/>
      <c r="I2" s="381"/>
      <c r="J2" s="381"/>
      <c r="K2" s="381"/>
      <c r="L2" s="381"/>
      <c r="M2" s="381"/>
      <c r="N2" s="381"/>
    </row>
    <row r="3" spans="1:14" ht="14.25" customHeight="1" thickBot="1">
      <c r="A3" s="279"/>
      <c r="B3" s="279"/>
      <c r="C3" s="279"/>
      <c r="D3" s="279"/>
      <c r="E3" s="279"/>
      <c r="F3" s="279"/>
      <c r="G3" s="321"/>
      <c r="H3" s="279"/>
      <c r="I3" s="279"/>
      <c r="J3" s="279"/>
      <c r="K3" s="321"/>
      <c r="L3" s="279"/>
      <c r="M3" s="279"/>
      <c r="N3" s="185" t="s">
        <v>333</v>
      </c>
    </row>
    <row r="4" spans="1:14" ht="31.5" customHeight="1" thickTop="1">
      <c r="A4" s="363" t="s">
        <v>1</v>
      </c>
      <c r="B4" s="382" t="s">
        <v>382</v>
      </c>
      <c r="C4" s="274" t="s">
        <v>137</v>
      </c>
      <c r="D4" s="274"/>
      <c r="E4" s="380" t="s">
        <v>330</v>
      </c>
      <c r="F4" s="380"/>
      <c r="G4" s="382" t="s">
        <v>27</v>
      </c>
      <c r="H4" s="274"/>
      <c r="I4" s="380" t="s">
        <v>134</v>
      </c>
      <c r="J4" s="380"/>
      <c r="K4" s="382" t="s">
        <v>27</v>
      </c>
      <c r="L4" s="274"/>
      <c r="M4" s="380" t="s">
        <v>27</v>
      </c>
      <c r="N4" s="380"/>
    </row>
    <row r="5" spans="1:14" ht="23.25" customHeight="1">
      <c r="A5" s="374"/>
      <c r="B5" s="383"/>
      <c r="C5" s="282" t="s">
        <v>332</v>
      </c>
      <c r="D5" s="184"/>
      <c r="E5" s="282" t="s">
        <v>331</v>
      </c>
      <c r="F5" s="282" t="s">
        <v>332</v>
      </c>
      <c r="G5" s="384"/>
      <c r="H5" s="184"/>
      <c r="I5" s="282" t="s">
        <v>331</v>
      </c>
      <c r="J5" s="282" t="s">
        <v>332</v>
      </c>
      <c r="K5" s="384"/>
      <c r="L5" s="184"/>
      <c r="M5" s="282" t="s">
        <v>331</v>
      </c>
      <c r="N5" s="282" t="s">
        <v>332</v>
      </c>
    </row>
    <row r="6" spans="1:14" ht="21.95" customHeight="1">
      <c r="A6" s="45" t="s">
        <v>9</v>
      </c>
      <c r="B6" s="171">
        <v>113565.99999999993</v>
      </c>
      <c r="C6" s="10">
        <v>13575.000000000004</v>
      </c>
      <c r="D6" s="10"/>
      <c r="E6" s="10">
        <v>20500</v>
      </c>
      <c r="F6" s="10">
        <v>71541</v>
      </c>
      <c r="G6" s="10">
        <f t="shared" ref="G6:G24" si="0">SUM(E6:F6)</f>
        <v>92041</v>
      </c>
      <c r="H6" s="10"/>
      <c r="I6" s="10">
        <v>1200</v>
      </c>
      <c r="J6" s="10">
        <v>6750</v>
      </c>
      <c r="K6" s="10">
        <f t="shared" ref="K6:K24" si="1">SUM(I6:J6)</f>
        <v>7950</v>
      </c>
      <c r="L6" s="53"/>
      <c r="M6" s="160">
        <f>E6+I6</f>
        <v>21700</v>
      </c>
      <c r="N6" s="160">
        <f>C6+F6+J6</f>
        <v>91866</v>
      </c>
    </row>
    <row r="7" spans="1:14" ht="21.95" customHeight="1">
      <c r="A7" s="86" t="s">
        <v>10</v>
      </c>
      <c r="B7" s="114">
        <v>8442667</v>
      </c>
      <c r="C7" s="79">
        <v>214151.00000000006</v>
      </c>
      <c r="D7" s="79"/>
      <c r="E7" s="79">
        <v>635049</v>
      </c>
      <c r="F7" s="79">
        <v>7568716.9999999991</v>
      </c>
      <c r="G7" s="79">
        <f t="shared" si="0"/>
        <v>8203765.9999999991</v>
      </c>
      <c r="H7" s="79"/>
      <c r="I7" s="79">
        <v>3000</v>
      </c>
      <c r="J7" s="79">
        <v>21750</v>
      </c>
      <c r="K7" s="79">
        <f t="shared" si="1"/>
        <v>24750</v>
      </c>
      <c r="L7" s="105"/>
      <c r="M7" s="166">
        <f t="shared" ref="M7:M24" si="2">E7+I7</f>
        <v>638049</v>
      </c>
      <c r="N7" s="166">
        <f t="shared" ref="N7:N24" si="3">C7+F7+J7</f>
        <v>7804617.9999999991</v>
      </c>
    </row>
    <row r="8" spans="1:14" ht="21.95" customHeight="1">
      <c r="A8" s="86" t="s">
        <v>11</v>
      </c>
      <c r="B8" s="114">
        <v>4211235359.000001</v>
      </c>
      <c r="C8" s="79">
        <v>152876.00000000009</v>
      </c>
      <c r="D8" s="79"/>
      <c r="E8" s="79">
        <v>12000</v>
      </c>
      <c r="F8" s="79">
        <v>4210936548.0000005</v>
      </c>
      <c r="G8" s="79">
        <f t="shared" si="0"/>
        <v>4210948548.0000005</v>
      </c>
      <c r="H8" s="79"/>
      <c r="I8" s="166">
        <v>0</v>
      </c>
      <c r="J8" s="79">
        <v>133934.99999999997</v>
      </c>
      <c r="K8" s="166">
        <f t="shared" si="1"/>
        <v>133934.99999999997</v>
      </c>
      <c r="L8" s="105"/>
      <c r="M8" s="166">
        <f t="shared" si="2"/>
        <v>12000</v>
      </c>
      <c r="N8" s="166">
        <f t="shared" si="3"/>
        <v>4211223359.0000005</v>
      </c>
    </row>
    <row r="9" spans="1:14" ht="21.95" customHeight="1">
      <c r="A9" s="86" t="s">
        <v>12</v>
      </c>
      <c r="B9" s="114">
        <v>1950974.9999999998</v>
      </c>
      <c r="C9" s="79">
        <v>60005.999999999985</v>
      </c>
      <c r="D9" s="79"/>
      <c r="E9" s="79">
        <v>14401</v>
      </c>
      <c r="F9" s="79">
        <v>1876568.0000000005</v>
      </c>
      <c r="G9" s="79">
        <f t="shared" si="0"/>
        <v>1890969.0000000005</v>
      </c>
      <c r="H9" s="79"/>
      <c r="I9" s="166">
        <v>0</v>
      </c>
      <c r="J9" s="166">
        <v>0</v>
      </c>
      <c r="K9" s="166">
        <f t="shared" si="1"/>
        <v>0</v>
      </c>
      <c r="L9" s="105"/>
      <c r="M9" s="166">
        <f t="shared" si="2"/>
        <v>14401</v>
      </c>
      <c r="N9" s="166">
        <f t="shared" si="3"/>
        <v>1936574.0000000005</v>
      </c>
    </row>
    <row r="10" spans="1:14" ht="21.95" customHeight="1">
      <c r="A10" s="86" t="s">
        <v>13</v>
      </c>
      <c r="B10" s="114">
        <v>503745.00000000006</v>
      </c>
      <c r="C10" s="79">
        <v>135700.00000000012</v>
      </c>
      <c r="D10" s="79"/>
      <c r="E10" s="166">
        <v>0</v>
      </c>
      <c r="F10" s="79">
        <v>368045.00000000006</v>
      </c>
      <c r="G10" s="166">
        <f t="shared" si="0"/>
        <v>368045.00000000006</v>
      </c>
      <c r="H10" s="79"/>
      <c r="I10" s="166">
        <v>0</v>
      </c>
      <c r="J10" s="166">
        <v>0</v>
      </c>
      <c r="K10" s="166">
        <f t="shared" si="1"/>
        <v>0</v>
      </c>
      <c r="L10" s="105"/>
      <c r="M10" s="166">
        <f t="shared" si="2"/>
        <v>0</v>
      </c>
      <c r="N10" s="166">
        <f t="shared" si="3"/>
        <v>503745.00000000017</v>
      </c>
    </row>
    <row r="11" spans="1:14" ht="21.95" customHeight="1">
      <c r="A11" s="86" t="s">
        <v>14</v>
      </c>
      <c r="B11" s="114">
        <v>2000074062.0000002</v>
      </c>
      <c r="C11" s="79">
        <v>62511.000000000022</v>
      </c>
      <c r="D11" s="79"/>
      <c r="E11" s="79">
        <v>8248</v>
      </c>
      <c r="F11" s="79">
        <v>2000003303</v>
      </c>
      <c r="G11" s="79">
        <f t="shared" si="0"/>
        <v>2000011551</v>
      </c>
      <c r="H11" s="79"/>
      <c r="I11" s="166">
        <v>0</v>
      </c>
      <c r="J11" s="166">
        <v>0</v>
      </c>
      <c r="K11" s="166">
        <f t="shared" si="1"/>
        <v>0</v>
      </c>
      <c r="L11" s="105"/>
      <c r="M11" s="166">
        <f t="shared" si="2"/>
        <v>8248</v>
      </c>
      <c r="N11" s="166">
        <f t="shared" si="3"/>
        <v>2000065814</v>
      </c>
    </row>
    <row r="12" spans="1:14" ht="21.95" customHeight="1">
      <c r="A12" s="86" t="s">
        <v>15</v>
      </c>
      <c r="B12" s="114">
        <v>7269997.0000000019</v>
      </c>
      <c r="C12" s="79">
        <v>1243134.0000000002</v>
      </c>
      <c r="D12" s="79"/>
      <c r="E12" s="79">
        <v>5613360</v>
      </c>
      <c r="F12" s="79">
        <v>397857</v>
      </c>
      <c r="G12" s="79">
        <f t="shared" si="0"/>
        <v>6011217</v>
      </c>
      <c r="H12" s="79"/>
      <c r="I12" s="166">
        <v>0</v>
      </c>
      <c r="J12" s="79">
        <v>15646</v>
      </c>
      <c r="K12" s="166">
        <f t="shared" si="1"/>
        <v>15646</v>
      </c>
      <c r="L12" s="105"/>
      <c r="M12" s="166">
        <f t="shared" si="2"/>
        <v>5613360</v>
      </c>
      <c r="N12" s="166">
        <f t="shared" si="3"/>
        <v>1656637.0000000002</v>
      </c>
    </row>
    <row r="13" spans="1:14" ht="21.95" customHeight="1">
      <c r="A13" s="86" t="s">
        <v>16</v>
      </c>
      <c r="B13" s="114">
        <v>89072164.99999994</v>
      </c>
      <c r="C13" s="79">
        <v>1396610</v>
      </c>
      <c r="D13" s="79"/>
      <c r="E13" s="79">
        <v>1721252</v>
      </c>
      <c r="F13" s="79">
        <v>85679166.999999985</v>
      </c>
      <c r="G13" s="79">
        <f t="shared" si="0"/>
        <v>87400418.999999985</v>
      </c>
      <c r="H13" s="79"/>
      <c r="I13" s="79">
        <v>80500</v>
      </c>
      <c r="J13" s="79">
        <v>194636</v>
      </c>
      <c r="K13" s="79">
        <f t="shared" si="1"/>
        <v>275136</v>
      </c>
      <c r="L13" s="105"/>
      <c r="M13" s="166">
        <f t="shared" si="2"/>
        <v>1801752</v>
      </c>
      <c r="N13" s="166">
        <f t="shared" si="3"/>
        <v>87270412.999999985</v>
      </c>
    </row>
    <row r="14" spans="1:14" ht="21.95" customHeight="1">
      <c r="A14" s="86" t="s">
        <v>17</v>
      </c>
      <c r="B14" s="114">
        <v>3209807081.0000005</v>
      </c>
      <c r="C14" s="79">
        <v>870951.99999999988</v>
      </c>
      <c r="D14" s="79"/>
      <c r="E14" s="79">
        <v>380000</v>
      </c>
      <c r="F14" s="79">
        <v>3208539181</v>
      </c>
      <c r="G14" s="79">
        <f t="shared" si="0"/>
        <v>3208919181</v>
      </c>
      <c r="H14" s="79"/>
      <c r="I14" s="166">
        <v>0</v>
      </c>
      <c r="J14" s="79">
        <v>16948</v>
      </c>
      <c r="K14" s="166">
        <f t="shared" si="1"/>
        <v>16948</v>
      </c>
      <c r="L14" s="105"/>
      <c r="M14" s="166">
        <f t="shared" si="2"/>
        <v>380000</v>
      </c>
      <c r="N14" s="166">
        <f t="shared" si="3"/>
        <v>3209427081</v>
      </c>
    </row>
    <row r="15" spans="1:14" ht="21.95" customHeight="1">
      <c r="A15" s="86" t="s">
        <v>18</v>
      </c>
      <c r="B15" s="114">
        <v>235002</v>
      </c>
      <c r="C15" s="79">
        <v>82852</v>
      </c>
      <c r="D15" s="79"/>
      <c r="E15" s="79">
        <v>61000</v>
      </c>
      <c r="F15" s="79">
        <v>1800</v>
      </c>
      <c r="G15" s="79">
        <f t="shared" si="0"/>
        <v>62800</v>
      </c>
      <c r="H15" s="79"/>
      <c r="I15" s="79">
        <v>7500</v>
      </c>
      <c r="J15" s="79">
        <v>81850</v>
      </c>
      <c r="K15" s="79">
        <f t="shared" si="1"/>
        <v>89350</v>
      </c>
      <c r="L15" s="105"/>
      <c r="M15" s="166">
        <f t="shared" si="2"/>
        <v>68500</v>
      </c>
      <c r="N15" s="166">
        <f t="shared" si="3"/>
        <v>166502</v>
      </c>
    </row>
    <row r="16" spans="1:14" ht="21.95" customHeight="1">
      <c r="A16" s="86" t="s">
        <v>19</v>
      </c>
      <c r="B16" s="114">
        <v>2590627.9999999991</v>
      </c>
      <c r="C16" s="79">
        <v>751410.99999999977</v>
      </c>
      <c r="D16" s="79"/>
      <c r="E16" s="79">
        <v>1824961</v>
      </c>
      <c r="F16" s="79">
        <v>14256</v>
      </c>
      <c r="G16" s="79">
        <f t="shared" si="0"/>
        <v>1839217</v>
      </c>
      <c r="H16" s="79"/>
      <c r="I16" s="166">
        <v>0</v>
      </c>
      <c r="J16" s="166">
        <v>0</v>
      </c>
      <c r="K16" s="166">
        <f t="shared" si="1"/>
        <v>0</v>
      </c>
      <c r="L16" s="105"/>
      <c r="M16" s="166">
        <f t="shared" si="2"/>
        <v>1824961</v>
      </c>
      <c r="N16" s="166">
        <f t="shared" si="3"/>
        <v>765666.99999999977</v>
      </c>
    </row>
    <row r="17" spans="1:14" ht="21.95" customHeight="1">
      <c r="A17" s="86" t="s">
        <v>20</v>
      </c>
      <c r="B17" s="114">
        <v>50812168</v>
      </c>
      <c r="C17" s="79">
        <v>2284195</v>
      </c>
      <c r="D17" s="79"/>
      <c r="E17" s="79">
        <v>9421000</v>
      </c>
      <c r="F17" s="79">
        <v>39004193</v>
      </c>
      <c r="G17" s="79">
        <f>SUM(E17:F17)</f>
        <v>48425193</v>
      </c>
      <c r="H17" s="79"/>
      <c r="I17" s="166">
        <v>0</v>
      </c>
      <c r="J17" s="79">
        <v>102780</v>
      </c>
      <c r="K17" s="166">
        <f t="shared" si="1"/>
        <v>102780</v>
      </c>
      <c r="L17" s="105"/>
      <c r="M17" s="166">
        <v>9421000</v>
      </c>
      <c r="N17" s="166">
        <v>41391168</v>
      </c>
    </row>
    <row r="18" spans="1:14" ht="21.95" customHeight="1">
      <c r="A18" s="86" t="s">
        <v>21</v>
      </c>
      <c r="B18" s="114">
        <v>408914.00000000006</v>
      </c>
      <c r="C18" s="79">
        <v>149699.99999999997</v>
      </c>
      <c r="D18" s="79"/>
      <c r="E18" s="79">
        <v>300</v>
      </c>
      <c r="F18" s="79">
        <v>255064</v>
      </c>
      <c r="G18" s="79">
        <f t="shared" si="0"/>
        <v>255364</v>
      </c>
      <c r="H18" s="79"/>
      <c r="I18" s="166">
        <v>0</v>
      </c>
      <c r="J18" s="79">
        <v>3850</v>
      </c>
      <c r="K18" s="166">
        <f t="shared" si="1"/>
        <v>3850</v>
      </c>
      <c r="L18" s="105"/>
      <c r="M18" s="166">
        <f t="shared" si="2"/>
        <v>300</v>
      </c>
      <c r="N18" s="166">
        <f t="shared" si="3"/>
        <v>408614</v>
      </c>
    </row>
    <row r="19" spans="1:14" ht="21.95" customHeight="1">
      <c r="A19" s="86" t="s">
        <v>22</v>
      </c>
      <c r="B19" s="114">
        <v>245760.00000000006</v>
      </c>
      <c r="C19" s="79">
        <v>86230</v>
      </c>
      <c r="D19" s="79"/>
      <c r="E19" s="79">
        <v>30000</v>
      </c>
      <c r="F19" s="79">
        <v>36888</v>
      </c>
      <c r="G19" s="79">
        <f t="shared" si="0"/>
        <v>66888</v>
      </c>
      <c r="H19" s="79"/>
      <c r="I19" s="166">
        <v>0</v>
      </c>
      <c r="J19" s="79">
        <v>92642</v>
      </c>
      <c r="K19" s="166">
        <f t="shared" si="1"/>
        <v>92642</v>
      </c>
      <c r="L19" s="105"/>
      <c r="M19" s="166">
        <f t="shared" si="2"/>
        <v>30000</v>
      </c>
      <c r="N19" s="166">
        <f t="shared" si="3"/>
        <v>215760</v>
      </c>
    </row>
    <row r="20" spans="1:14" ht="21.95" customHeight="1">
      <c r="A20" s="86" t="s">
        <v>23</v>
      </c>
      <c r="B20" s="114">
        <v>102724.99999999997</v>
      </c>
      <c r="C20" s="79">
        <v>58152.999999999985</v>
      </c>
      <c r="D20" s="79"/>
      <c r="E20" s="166">
        <v>0</v>
      </c>
      <c r="F20" s="166">
        <v>0</v>
      </c>
      <c r="G20" s="166">
        <f t="shared" si="0"/>
        <v>0</v>
      </c>
      <c r="H20" s="79"/>
      <c r="I20" s="166">
        <v>0</v>
      </c>
      <c r="J20" s="79">
        <v>44572</v>
      </c>
      <c r="K20" s="166">
        <f t="shared" si="1"/>
        <v>44572</v>
      </c>
      <c r="L20" s="105"/>
      <c r="M20" s="166">
        <f t="shared" si="2"/>
        <v>0</v>
      </c>
      <c r="N20" s="166">
        <f t="shared" si="3"/>
        <v>102724.99999999999</v>
      </c>
    </row>
    <row r="21" spans="1:14" ht="21.95" customHeight="1">
      <c r="A21" s="86" t="s">
        <v>24</v>
      </c>
      <c r="B21" s="114">
        <v>1924628.0000000009</v>
      </c>
      <c r="C21" s="79">
        <v>373627.99999999994</v>
      </c>
      <c r="D21" s="79"/>
      <c r="E21" s="79">
        <v>1551000</v>
      </c>
      <c r="F21" s="166">
        <v>0</v>
      </c>
      <c r="G21" s="166">
        <f t="shared" si="0"/>
        <v>1551000</v>
      </c>
      <c r="H21" s="79"/>
      <c r="I21" s="166">
        <v>0</v>
      </c>
      <c r="J21" s="166">
        <v>0</v>
      </c>
      <c r="K21" s="166">
        <f t="shared" si="1"/>
        <v>0</v>
      </c>
      <c r="L21" s="105"/>
      <c r="M21" s="166">
        <f t="shared" si="2"/>
        <v>1551000</v>
      </c>
      <c r="N21" s="166">
        <f t="shared" si="3"/>
        <v>373627.99999999994</v>
      </c>
    </row>
    <row r="22" spans="1:14" ht="21.95" customHeight="1">
      <c r="A22" s="86" t="s">
        <v>25</v>
      </c>
      <c r="B22" s="114">
        <v>144496.00000000003</v>
      </c>
      <c r="C22" s="79">
        <v>76418.999999999971</v>
      </c>
      <c r="D22" s="79"/>
      <c r="E22" s="79">
        <v>43080</v>
      </c>
      <c r="F22" s="166">
        <v>0</v>
      </c>
      <c r="G22" s="166">
        <f t="shared" si="0"/>
        <v>43080</v>
      </c>
      <c r="H22" s="79"/>
      <c r="I22" s="166">
        <v>0</v>
      </c>
      <c r="J22" s="79">
        <v>24997</v>
      </c>
      <c r="K22" s="166">
        <f t="shared" si="1"/>
        <v>24997</v>
      </c>
      <c r="L22" s="105"/>
      <c r="M22" s="166">
        <f>E22+I22</f>
        <v>43080</v>
      </c>
      <c r="N22" s="166">
        <f t="shared" si="3"/>
        <v>101415.99999999997</v>
      </c>
    </row>
    <row r="23" spans="1:14" ht="21.95" customHeight="1">
      <c r="A23" s="45" t="s">
        <v>26</v>
      </c>
      <c r="B23" s="172">
        <v>9862351.9999999963</v>
      </c>
      <c r="C23" s="10">
        <v>396307.99999999994</v>
      </c>
      <c r="D23" s="10"/>
      <c r="E23" s="156">
        <v>250560</v>
      </c>
      <c r="F23" s="10">
        <v>588924</v>
      </c>
      <c r="G23" s="10">
        <f t="shared" si="0"/>
        <v>839484</v>
      </c>
      <c r="H23" s="10"/>
      <c r="I23" s="156">
        <v>5760000</v>
      </c>
      <c r="J23" s="10">
        <v>2866560</v>
      </c>
      <c r="K23" s="10">
        <f t="shared" si="1"/>
        <v>8626560</v>
      </c>
      <c r="L23" s="53"/>
      <c r="M23" s="160">
        <f t="shared" si="2"/>
        <v>6010560</v>
      </c>
      <c r="N23" s="160">
        <f t="shared" si="3"/>
        <v>3851792</v>
      </c>
    </row>
    <row r="24" spans="1:14" ht="21.95" customHeight="1" thickBot="1">
      <c r="A24" s="275" t="s">
        <v>27</v>
      </c>
      <c r="B24" s="276">
        <v>9945834027.0000019</v>
      </c>
      <c r="C24" s="101">
        <v>8408411</v>
      </c>
      <c r="D24" s="101"/>
      <c r="E24" s="101">
        <v>21586711</v>
      </c>
      <c r="F24" s="101">
        <v>9906379789.0000076</v>
      </c>
      <c r="G24" s="322">
        <f t="shared" si="0"/>
        <v>9927966500.0000076</v>
      </c>
      <c r="H24" s="101"/>
      <c r="I24" s="101">
        <v>5852200</v>
      </c>
      <c r="J24" s="101">
        <v>3606916</v>
      </c>
      <c r="K24" s="322">
        <f t="shared" si="1"/>
        <v>9459116</v>
      </c>
      <c r="L24" s="103"/>
      <c r="M24" s="101">
        <f t="shared" si="2"/>
        <v>27438911</v>
      </c>
      <c r="N24" s="101">
        <f t="shared" si="3"/>
        <v>9918395116.0000076</v>
      </c>
    </row>
    <row r="25" spans="1:14" ht="21" customHeight="1" thickTop="1">
      <c r="A25" s="377" t="s">
        <v>215</v>
      </c>
      <c r="B25" s="377"/>
      <c r="C25" s="377"/>
      <c r="D25" s="377"/>
      <c r="E25" s="377"/>
      <c r="F25" s="377"/>
      <c r="G25" s="377"/>
      <c r="H25" s="377"/>
      <c r="I25" s="377"/>
      <c r="J25" s="377"/>
      <c r="K25" s="377"/>
      <c r="L25" s="377"/>
      <c r="M25" s="377"/>
      <c r="N25" s="377"/>
    </row>
    <row r="26" spans="1:14" ht="6" hidden="1" customHeight="1">
      <c r="B26" s="149"/>
    </row>
    <row r="27" spans="1:14" ht="18.75" customHeight="1" thickBot="1">
      <c r="B27" s="149"/>
    </row>
    <row r="28" spans="1:14" ht="21" customHeight="1">
      <c r="A28" s="354" t="s">
        <v>437</v>
      </c>
      <c r="B28" s="354"/>
      <c r="C28" s="366">
        <v>83</v>
      </c>
      <c r="D28" s="366"/>
      <c r="E28" s="366"/>
      <c r="F28" s="366"/>
      <c r="G28" s="366"/>
      <c r="H28" s="366"/>
      <c r="I28" s="366"/>
      <c r="J28" s="366"/>
      <c r="K28" s="366"/>
      <c r="L28" s="366"/>
      <c r="M28" s="366"/>
      <c r="N28" s="366"/>
    </row>
    <row r="29" spans="1:14" ht="38.25" customHeight="1">
      <c r="A29" s="273" t="s">
        <v>27</v>
      </c>
      <c r="B29" s="358">
        <v>9945834027.0000019</v>
      </c>
      <c r="C29" s="8">
        <v>8408411</v>
      </c>
      <c r="D29" s="8"/>
      <c r="E29" s="8">
        <v>21586711</v>
      </c>
      <c r="F29" s="8">
        <v>9906379789.0000076</v>
      </c>
      <c r="G29" s="8">
        <v>9927966500.0000076</v>
      </c>
      <c r="H29" s="8"/>
      <c r="I29" s="8">
        <v>5852200</v>
      </c>
      <c r="J29" s="8">
        <v>3606916</v>
      </c>
      <c r="K29" s="8">
        <v>9459116</v>
      </c>
      <c r="L29" s="8"/>
      <c r="M29" s="8">
        <v>27438911</v>
      </c>
      <c r="N29" s="8">
        <v>9918395116.0000076</v>
      </c>
    </row>
  </sheetData>
  <mergeCells count="11">
    <mergeCell ref="C28:N28"/>
    <mergeCell ref="A25:N25"/>
    <mergeCell ref="A1:N1"/>
    <mergeCell ref="A2:N2"/>
    <mergeCell ref="A4:A5"/>
    <mergeCell ref="B4:B5"/>
    <mergeCell ref="E4:F4"/>
    <mergeCell ref="I4:J4"/>
    <mergeCell ref="M4:N4"/>
    <mergeCell ref="G4:G5"/>
    <mergeCell ref="K4:K5"/>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sheetPr>
    <tabColor rgb="FF00B050"/>
  </sheetPr>
  <dimension ref="A1:I30"/>
  <sheetViews>
    <sheetView rightToLeft="1" view="pageBreakPreview" zoomScaleSheetLayoutView="100" workbookViewId="0">
      <selection activeCell="J1" sqref="J1:N1048576"/>
    </sheetView>
  </sheetViews>
  <sheetFormatPr defaultRowHeight="14.25"/>
  <cols>
    <col min="1" max="1" width="15.25" style="273" customWidth="1"/>
    <col min="2" max="2" width="16.125" style="273" customWidth="1"/>
    <col min="3" max="3" width="13" style="273" customWidth="1"/>
    <col min="4" max="4" width="11.125" style="273" customWidth="1"/>
    <col min="5" max="5" width="10" style="273" customWidth="1"/>
    <col min="6" max="6" width="1" style="273" customWidth="1"/>
    <col min="7" max="7" width="12.375" style="273" customWidth="1"/>
    <col min="8" max="8" width="11.625" style="273" customWidth="1"/>
    <col min="9" max="9" width="12.125" style="273" customWidth="1"/>
    <col min="10" max="247" width="9.125" style="273"/>
    <col min="248" max="248" width="15.25" style="273" customWidth="1"/>
    <col min="249" max="249" width="16.125" style="273" customWidth="1"/>
    <col min="250" max="250" width="13" style="273" customWidth="1"/>
    <col min="251" max="251" width="11.125" style="273" customWidth="1"/>
    <col min="252" max="252" width="10" style="273" customWidth="1"/>
    <col min="253" max="253" width="1" style="273" customWidth="1"/>
    <col min="254" max="254" width="12.375" style="273" customWidth="1"/>
    <col min="255" max="255" width="11.625" style="273" customWidth="1"/>
    <col min="256" max="256" width="10.375" style="273" customWidth="1"/>
    <col min="257" max="503" width="9.125" style="273"/>
    <col min="504" max="504" width="15.25" style="273" customWidth="1"/>
    <col min="505" max="505" width="16.125" style="273" customWidth="1"/>
    <col min="506" max="506" width="13" style="273" customWidth="1"/>
    <col min="507" max="507" width="11.125" style="273" customWidth="1"/>
    <col min="508" max="508" width="10" style="273" customWidth="1"/>
    <col min="509" max="509" width="1" style="273" customWidth="1"/>
    <col min="510" max="510" width="12.375" style="273" customWidth="1"/>
    <col min="511" max="511" width="11.625" style="273" customWidth="1"/>
    <col min="512" max="512" width="10.375" style="273" customWidth="1"/>
    <col min="513" max="759" width="9.125" style="273"/>
    <col min="760" max="760" width="15.25" style="273" customWidth="1"/>
    <col min="761" max="761" width="16.125" style="273" customWidth="1"/>
    <col min="762" max="762" width="13" style="273" customWidth="1"/>
    <col min="763" max="763" width="11.125" style="273" customWidth="1"/>
    <col min="764" max="764" width="10" style="273" customWidth="1"/>
    <col min="765" max="765" width="1" style="273" customWidth="1"/>
    <col min="766" max="766" width="12.375" style="273" customWidth="1"/>
    <col min="767" max="767" width="11.625" style="273" customWidth="1"/>
    <col min="768" max="768" width="10.375" style="273" customWidth="1"/>
    <col min="769" max="1015" width="9.125" style="273"/>
    <col min="1016" max="1016" width="15.25" style="273" customWidth="1"/>
    <col min="1017" max="1017" width="16.125" style="273" customWidth="1"/>
    <col min="1018" max="1018" width="13" style="273" customWidth="1"/>
    <col min="1019" max="1019" width="11.125" style="273" customWidth="1"/>
    <col min="1020" max="1020" width="10" style="273" customWidth="1"/>
    <col min="1021" max="1021" width="1" style="273" customWidth="1"/>
    <col min="1022" max="1022" width="12.375" style="273" customWidth="1"/>
    <col min="1023" max="1023" width="11.625" style="273" customWidth="1"/>
    <col min="1024" max="1024" width="10.375" style="273" customWidth="1"/>
    <col min="1025" max="1271" width="9.125" style="273"/>
    <col min="1272" max="1272" width="15.25" style="273" customWidth="1"/>
    <col min="1273" max="1273" width="16.125" style="273" customWidth="1"/>
    <col min="1274" max="1274" width="13" style="273" customWidth="1"/>
    <col min="1275" max="1275" width="11.125" style="273" customWidth="1"/>
    <col min="1276" max="1276" width="10" style="273" customWidth="1"/>
    <col min="1277" max="1277" width="1" style="273" customWidth="1"/>
    <col min="1278" max="1278" width="12.375" style="273" customWidth="1"/>
    <col min="1279" max="1279" width="11.625" style="273" customWidth="1"/>
    <col min="1280" max="1280" width="10.375" style="273" customWidth="1"/>
    <col min="1281" max="1527" width="9.125" style="273"/>
    <col min="1528" max="1528" width="15.25" style="273" customWidth="1"/>
    <col min="1529" max="1529" width="16.125" style="273" customWidth="1"/>
    <col min="1530" max="1530" width="13" style="273" customWidth="1"/>
    <col min="1531" max="1531" width="11.125" style="273" customWidth="1"/>
    <col min="1532" max="1532" width="10" style="273" customWidth="1"/>
    <col min="1533" max="1533" width="1" style="273" customWidth="1"/>
    <col min="1534" max="1534" width="12.375" style="273" customWidth="1"/>
    <col min="1535" max="1535" width="11.625" style="273" customWidth="1"/>
    <col min="1536" max="1536" width="10.375" style="273" customWidth="1"/>
    <col min="1537" max="1783" width="9.125" style="273"/>
    <col min="1784" max="1784" width="15.25" style="273" customWidth="1"/>
    <col min="1785" max="1785" width="16.125" style="273" customWidth="1"/>
    <col min="1786" max="1786" width="13" style="273" customWidth="1"/>
    <col min="1787" max="1787" width="11.125" style="273" customWidth="1"/>
    <col min="1788" max="1788" width="10" style="273" customWidth="1"/>
    <col min="1789" max="1789" width="1" style="273" customWidth="1"/>
    <col min="1790" max="1790" width="12.375" style="273" customWidth="1"/>
    <col min="1791" max="1791" width="11.625" style="273" customWidth="1"/>
    <col min="1792" max="1792" width="10.375" style="273" customWidth="1"/>
    <col min="1793" max="2039" width="9.125" style="273"/>
    <col min="2040" max="2040" width="15.25" style="273" customWidth="1"/>
    <col min="2041" max="2041" width="16.125" style="273" customWidth="1"/>
    <col min="2042" max="2042" width="13" style="273" customWidth="1"/>
    <col min="2043" max="2043" width="11.125" style="273" customWidth="1"/>
    <col min="2044" max="2044" width="10" style="273" customWidth="1"/>
    <col min="2045" max="2045" width="1" style="273" customWidth="1"/>
    <col min="2046" max="2046" width="12.375" style="273" customWidth="1"/>
    <col min="2047" max="2047" width="11.625" style="273" customWidth="1"/>
    <col min="2048" max="2048" width="10.375" style="273" customWidth="1"/>
    <col min="2049" max="2295" width="9.125" style="273"/>
    <col min="2296" max="2296" width="15.25" style="273" customWidth="1"/>
    <col min="2297" max="2297" width="16.125" style="273" customWidth="1"/>
    <col min="2298" max="2298" width="13" style="273" customWidth="1"/>
    <col min="2299" max="2299" width="11.125" style="273" customWidth="1"/>
    <col min="2300" max="2300" width="10" style="273" customWidth="1"/>
    <col min="2301" max="2301" width="1" style="273" customWidth="1"/>
    <col min="2302" max="2302" width="12.375" style="273" customWidth="1"/>
    <col min="2303" max="2303" width="11.625" style="273" customWidth="1"/>
    <col min="2304" max="2304" width="10.375" style="273" customWidth="1"/>
    <col min="2305" max="2551" width="9.125" style="273"/>
    <col min="2552" max="2552" width="15.25" style="273" customWidth="1"/>
    <col min="2553" max="2553" width="16.125" style="273" customWidth="1"/>
    <col min="2554" max="2554" width="13" style="273" customWidth="1"/>
    <col min="2555" max="2555" width="11.125" style="273" customWidth="1"/>
    <col min="2556" max="2556" width="10" style="273" customWidth="1"/>
    <col min="2557" max="2557" width="1" style="273" customWidth="1"/>
    <col min="2558" max="2558" width="12.375" style="273" customWidth="1"/>
    <col min="2559" max="2559" width="11.625" style="273" customWidth="1"/>
    <col min="2560" max="2560" width="10.375" style="273" customWidth="1"/>
    <col min="2561" max="2807" width="9.125" style="273"/>
    <col min="2808" max="2808" width="15.25" style="273" customWidth="1"/>
    <col min="2809" max="2809" width="16.125" style="273" customWidth="1"/>
    <col min="2810" max="2810" width="13" style="273" customWidth="1"/>
    <col min="2811" max="2811" width="11.125" style="273" customWidth="1"/>
    <col min="2812" max="2812" width="10" style="273" customWidth="1"/>
    <col min="2813" max="2813" width="1" style="273" customWidth="1"/>
    <col min="2814" max="2814" width="12.375" style="273" customWidth="1"/>
    <col min="2815" max="2815" width="11.625" style="273" customWidth="1"/>
    <col min="2816" max="2816" width="10.375" style="273" customWidth="1"/>
    <col min="2817" max="3063" width="9.125" style="273"/>
    <col min="3064" max="3064" width="15.25" style="273" customWidth="1"/>
    <col min="3065" max="3065" width="16.125" style="273" customWidth="1"/>
    <col min="3066" max="3066" width="13" style="273" customWidth="1"/>
    <col min="3067" max="3067" width="11.125" style="273" customWidth="1"/>
    <col min="3068" max="3068" width="10" style="273" customWidth="1"/>
    <col min="3069" max="3069" width="1" style="273" customWidth="1"/>
    <col min="3070" max="3070" width="12.375" style="273" customWidth="1"/>
    <col min="3071" max="3071" width="11.625" style="273" customWidth="1"/>
    <col min="3072" max="3072" width="10.375" style="273" customWidth="1"/>
    <col min="3073" max="3319" width="9.125" style="273"/>
    <col min="3320" max="3320" width="15.25" style="273" customWidth="1"/>
    <col min="3321" max="3321" width="16.125" style="273" customWidth="1"/>
    <col min="3322" max="3322" width="13" style="273" customWidth="1"/>
    <col min="3323" max="3323" width="11.125" style="273" customWidth="1"/>
    <col min="3324" max="3324" width="10" style="273" customWidth="1"/>
    <col min="3325" max="3325" width="1" style="273" customWidth="1"/>
    <col min="3326" max="3326" width="12.375" style="273" customWidth="1"/>
    <col min="3327" max="3327" width="11.625" style="273" customWidth="1"/>
    <col min="3328" max="3328" width="10.375" style="273" customWidth="1"/>
    <col min="3329" max="3575" width="9.125" style="273"/>
    <col min="3576" max="3576" width="15.25" style="273" customWidth="1"/>
    <col min="3577" max="3577" width="16.125" style="273" customWidth="1"/>
    <col min="3578" max="3578" width="13" style="273" customWidth="1"/>
    <col min="3579" max="3579" width="11.125" style="273" customWidth="1"/>
    <col min="3580" max="3580" width="10" style="273" customWidth="1"/>
    <col min="3581" max="3581" width="1" style="273" customWidth="1"/>
    <col min="3582" max="3582" width="12.375" style="273" customWidth="1"/>
    <col min="3583" max="3583" width="11.625" style="273" customWidth="1"/>
    <col min="3584" max="3584" width="10.375" style="273" customWidth="1"/>
    <col min="3585" max="3831" width="9.125" style="273"/>
    <col min="3832" max="3832" width="15.25" style="273" customWidth="1"/>
    <col min="3833" max="3833" width="16.125" style="273" customWidth="1"/>
    <col min="3834" max="3834" width="13" style="273" customWidth="1"/>
    <col min="3835" max="3835" width="11.125" style="273" customWidth="1"/>
    <col min="3836" max="3836" width="10" style="273" customWidth="1"/>
    <col min="3837" max="3837" width="1" style="273" customWidth="1"/>
    <col min="3838" max="3838" width="12.375" style="273" customWidth="1"/>
    <col min="3839" max="3839" width="11.625" style="273" customWidth="1"/>
    <col min="3840" max="3840" width="10.375" style="273" customWidth="1"/>
    <col min="3841" max="4087" width="9.125" style="273"/>
    <col min="4088" max="4088" width="15.25" style="273" customWidth="1"/>
    <col min="4089" max="4089" width="16.125" style="273" customWidth="1"/>
    <col min="4090" max="4090" width="13" style="273" customWidth="1"/>
    <col min="4091" max="4091" width="11.125" style="273" customWidth="1"/>
    <col min="4092" max="4092" width="10" style="273" customWidth="1"/>
    <col min="4093" max="4093" width="1" style="273" customWidth="1"/>
    <col min="4094" max="4094" width="12.375" style="273" customWidth="1"/>
    <col min="4095" max="4095" width="11.625" style="273" customWidth="1"/>
    <col min="4096" max="4096" width="10.375" style="273" customWidth="1"/>
    <col min="4097" max="4343" width="9.125" style="273"/>
    <col min="4344" max="4344" width="15.25" style="273" customWidth="1"/>
    <col min="4345" max="4345" width="16.125" style="273" customWidth="1"/>
    <col min="4346" max="4346" width="13" style="273" customWidth="1"/>
    <col min="4347" max="4347" width="11.125" style="273" customWidth="1"/>
    <col min="4348" max="4348" width="10" style="273" customWidth="1"/>
    <col min="4349" max="4349" width="1" style="273" customWidth="1"/>
    <col min="4350" max="4350" width="12.375" style="273" customWidth="1"/>
    <col min="4351" max="4351" width="11.625" style="273" customWidth="1"/>
    <col min="4352" max="4352" width="10.375" style="273" customWidth="1"/>
    <col min="4353" max="4599" width="9.125" style="273"/>
    <col min="4600" max="4600" width="15.25" style="273" customWidth="1"/>
    <col min="4601" max="4601" width="16.125" style="273" customWidth="1"/>
    <col min="4602" max="4602" width="13" style="273" customWidth="1"/>
    <col min="4603" max="4603" width="11.125" style="273" customWidth="1"/>
    <col min="4604" max="4604" width="10" style="273" customWidth="1"/>
    <col min="4605" max="4605" width="1" style="273" customWidth="1"/>
    <col min="4606" max="4606" width="12.375" style="273" customWidth="1"/>
    <col min="4607" max="4607" width="11.625" style="273" customWidth="1"/>
    <col min="4608" max="4608" width="10.375" style="273" customWidth="1"/>
    <col min="4609" max="4855" width="9.125" style="273"/>
    <col min="4856" max="4856" width="15.25" style="273" customWidth="1"/>
    <col min="4857" max="4857" width="16.125" style="273" customWidth="1"/>
    <col min="4858" max="4858" width="13" style="273" customWidth="1"/>
    <col min="4859" max="4859" width="11.125" style="273" customWidth="1"/>
    <col min="4860" max="4860" width="10" style="273" customWidth="1"/>
    <col min="4861" max="4861" width="1" style="273" customWidth="1"/>
    <col min="4862" max="4862" width="12.375" style="273" customWidth="1"/>
    <col min="4863" max="4863" width="11.625" style="273" customWidth="1"/>
    <col min="4864" max="4864" width="10.375" style="273" customWidth="1"/>
    <col min="4865" max="5111" width="9.125" style="273"/>
    <col min="5112" max="5112" width="15.25" style="273" customWidth="1"/>
    <col min="5113" max="5113" width="16.125" style="273" customWidth="1"/>
    <col min="5114" max="5114" width="13" style="273" customWidth="1"/>
    <col min="5115" max="5115" width="11.125" style="273" customWidth="1"/>
    <col min="5116" max="5116" width="10" style="273" customWidth="1"/>
    <col min="5117" max="5117" width="1" style="273" customWidth="1"/>
    <col min="5118" max="5118" width="12.375" style="273" customWidth="1"/>
    <col min="5119" max="5119" width="11.625" style="273" customWidth="1"/>
    <col min="5120" max="5120" width="10.375" style="273" customWidth="1"/>
    <col min="5121" max="5367" width="9.125" style="273"/>
    <col min="5368" max="5368" width="15.25" style="273" customWidth="1"/>
    <col min="5369" max="5369" width="16.125" style="273" customWidth="1"/>
    <col min="5370" max="5370" width="13" style="273" customWidth="1"/>
    <col min="5371" max="5371" width="11.125" style="273" customWidth="1"/>
    <col min="5372" max="5372" width="10" style="273" customWidth="1"/>
    <col min="5373" max="5373" width="1" style="273" customWidth="1"/>
    <col min="5374" max="5374" width="12.375" style="273" customWidth="1"/>
    <col min="5375" max="5375" width="11.625" style="273" customWidth="1"/>
    <col min="5376" max="5376" width="10.375" style="273" customWidth="1"/>
    <col min="5377" max="5623" width="9.125" style="273"/>
    <col min="5624" max="5624" width="15.25" style="273" customWidth="1"/>
    <col min="5625" max="5625" width="16.125" style="273" customWidth="1"/>
    <col min="5626" max="5626" width="13" style="273" customWidth="1"/>
    <col min="5627" max="5627" width="11.125" style="273" customWidth="1"/>
    <col min="5628" max="5628" width="10" style="273" customWidth="1"/>
    <col min="5629" max="5629" width="1" style="273" customWidth="1"/>
    <col min="5630" max="5630" width="12.375" style="273" customWidth="1"/>
    <col min="5631" max="5631" width="11.625" style="273" customWidth="1"/>
    <col min="5632" max="5632" width="10.375" style="273" customWidth="1"/>
    <col min="5633" max="5879" width="9.125" style="273"/>
    <col min="5880" max="5880" width="15.25" style="273" customWidth="1"/>
    <col min="5881" max="5881" width="16.125" style="273" customWidth="1"/>
    <col min="5882" max="5882" width="13" style="273" customWidth="1"/>
    <col min="5883" max="5883" width="11.125" style="273" customWidth="1"/>
    <col min="5884" max="5884" width="10" style="273" customWidth="1"/>
    <col min="5885" max="5885" width="1" style="273" customWidth="1"/>
    <col min="5886" max="5886" width="12.375" style="273" customWidth="1"/>
    <col min="5887" max="5887" width="11.625" style="273" customWidth="1"/>
    <col min="5888" max="5888" width="10.375" style="273" customWidth="1"/>
    <col min="5889" max="6135" width="9.125" style="273"/>
    <col min="6136" max="6136" width="15.25" style="273" customWidth="1"/>
    <col min="6137" max="6137" width="16.125" style="273" customWidth="1"/>
    <col min="6138" max="6138" width="13" style="273" customWidth="1"/>
    <col min="6139" max="6139" width="11.125" style="273" customWidth="1"/>
    <col min="6140" max="6140" width="10" style="273" customWidth="1"/>
    <col min="6141" max="6141" width="1" style="273" customWidth="1"/>
    <col min="6142" max="6142" width="12.375" style="273" customWidth="1"/>
    <col min="6143" max="6143" width="11.625" style="273" customWidth="1"/>
    <col min="6144" max="6144" width="10.375" style="273" customWidth="1"/>
    <col min="6145" max="6391" width="9.125" style="273"/>
    <col min="6392" max="6392" width="15.25" style="273" customWidth="1"/>
    <col min="6393" max="6393" width="16.125" style="273" customWidth="1"/>
    <col min="6394" max="6394" width="13" style="273" customWidth="1"/>
    <col min="6395" max="6395" width="11.125" style="273" customWidth="1"/>
    <col min="6396" max="6396" width="10" style="273" customWidth="1"/>
    <col min="6397" max="6397" width="1" style="273" customWidth="1"/>
    <col min="6398" max="6398" width="12.375" style="273" customWidth="1"/>
    <col min="6399" max="6399" width="11.625" style="273" customWidth="1"/>
    <col min="6400" max="6400" width="10.375" style="273" customWidth="1"/>
    <col min="6401" max="6647" width="9.125" style="273"/>
    <col min="6648" max="6648" width="15.25" style="273" customWidth="1"/>
    <col min="6649" max="6649" width="16.125" style="273" customWidth="1"/>
    <col min="6650" max="6650" width="13" style="273" customWidth="1"/>
    <col min="6651" max="6651" width="11.125" style="273" customWidth="1"/>
    <col min="6652" max="6652" width="10" style="273" customWidth="1"/>
    <col min="6653" max="6653" width="1" style="273" customWidth="1"/>
    <col min="6654" max="6654" width="12.375" style="273" customWidth="1"/>
    <col min="6655" max="6655" width="11.625" style="273" customWidth="1"/>
    <col min="6656" max="6656" width="10.375" style="273" customWidth="1"/>
    <col min="6657" max="6903" width="9.125" style="273"/>
    <col min="6904" max="6904" width="15.25" style="273" customWidth="1"/>
    <col min="6905" max="6905" width="16.125" style="273" customWidth="1"/>
    <col min="6906" max="6906" width="13" style="273" customWidth="1"/>
    <col min="6907" max="6907" width="11.125" style="273" customWidth="1"/>
    <col min="6908" max="6908" width="10" style="273" customWidth="1"/>
    <col min="6909" max="6909" width="1" style="273" customWidth="1"/>
    <col min="6910" max="6910" width="12.375" style="273" customWidth="1"/>
    <col min="6911" max="6911" width="11.625" style="273" customWidth="1"/>
    <col min="6912" max="6912" width="10.375" style="273" customWidth="1"/>
    <col min="6913" max="7159" width="9.125" style="273"/>
    <col min="7160" max="7160" width="15.25" style="273" customWidth="1"/>
    <col min="7161" max="7161" width="16.125" style="273" customWidth="1"/>
    <col min="7162" max="7162" width="13" style="273" customWidth="1"/>
    <col min="7163" max="7163" width="11.125" style="273" customWidth="1"/>
    <col min="7164" max="7164" width="10" style="273" customWidth="1"/>
    <col min="7165" max="7165" width="1" style="273" customWidth="1"/>
    <col min="7166" max="7166" width="12.375" style="273" customWidth="1"/>
    <col min="7167" max="7167" width="11.625" style="273" customWidth="1"/>
    <col min="7168" max="7168" width="10.375" style="273" customWidth="1"/>
    <col min="7169" max="7415" width="9.125" style="273"/>
    <col min="7416" max="7416" width="15.25" style="273" customWidth="1"/>
    <col min="7417" max="7417" width="16.125" style="273" customWidth="1"/>
    <col min="7418" max="7418" width="13" style="273" customWidth="1"/>
    <col min="7419" max="7419" width="11.125" style="273" customWidth="1"/>
    <col min="7420" max="7420" width="10" style="273" customWidth="1"/>
    <col min="7421" max="7421" width="1" style="273" customWidth="1"/>
    <col min="7422" max="7422" width="12.375" style="273" customWidth="1"/>
    <col min="7423" max="7423" width="11.625" style="273" customWidth="1"/>
    <col min="7424" max="7424" width="10.375" style="273" customWidth="1"/>
    <col min="7425" max="7671" width="9.125" style="273"/>
    <col min="7672" max="7672" width="15.25" style="273" customWidth="1"/>
    <col min="7673" max="7673" width="16.125" style="273" customWidth="1"/>
    <col min="7674" max="7674" width="13" style="273" customWidth="1"/>
    <col min="7675" max="7675" width="11.125" style="273" customWidth="1"/>
    <col min="7676" max="7676" width="10" style="273" customWidth="1"/>
    <col min="7677" max="7677" width="1" style="273" customWidth="1"/>
    <col min="7678" max="7678" width="12.375" style="273" customWidth="1"/>
    <col min="7679" max="7679" width="11.625" style="273" customWidth="1"/>
    <col min="7680" max="7680" width="10.375" style="273" customWidth="1"/>
    <col min="7681" max="7927" width="9.125" style="273"/>
    <col min="7928" max="7928" width="15.25" style="273" customWidth="1"/>
    <col min="7929" max="7929" width="16.125" style="273" customWidth="1"/>
    <col min="7930" max="7930" width="13" style="273" customWidth="1"/>
    <col min="7931" max="7931" width="11.125" style="273" customWidth="1"/>
    <col min="7932" max="7932" width="10" style="273" customWidth="1"/>
    <col min="7933" max="7933" width="1" style="273" customWidth="1"/>
    <col min="7934" max="7934" width="12.375" style="273" customWidth="1"/>
    <col min="7935" max="7935" width="11.625" style="273" customWidth="1"/>
    <col min="7936" max="7936" width="10.375" style="273" customWidth="1"/>
    <col min="7937" max="8183" width="9.125" style="273"/>
    <col min="8184" max="8184" width="15.25" style="273" customWidth="1"/>
    <col min="8185" max="8185" width="16.125" style="273" customWidth="1"/>
    <col min="8186" max="8186" width="13" style="273" customWidth="1"/>
    <col min="8187" max="8187" width="11.125" style="273" customWidth="1"/>
    <col min="8188" max="8188" width="10" style="273" customWidth="1"/>
    <col min="8189" max="8189" width="1" style="273" customWidth="1"/>
    <col min="8190" max="8190" width="12.375" style="273" customWidth="1"/>
    <col min="8191" max="8191" width="11.625" style="273" customWidth="1"/>
    <col min="8192" max="8192" width="10.375" style="273" customWidth="1"/>
    <col min="8193" max="8439" width="9.125" style="273"/>
    <col min="8440" max="8440" width="15.25" style="273" customWidth="1"/>
    <col min="8441" max="8441" width="16.125" style="273" customWidth="1"/>
    <col min="8442" max="8442" width="13" style="273" customWidth="1"/>
    <col min="8443" max="8443" width="11.125" style="273" customWidth="1"/>
    <col min="8444" max="8444" width="10" style="273" customWidth="1"/>
    <col min="8445" max="8445" width="1" style="273" customWidth="1"/>
    <col min="8446" max="8446" width="12.375" style="273" customWidth="1"/>
    <col min="8447" max="8447" width="11.625" style="273" customWidth="1"/>
    <col min="8448" max="8448" width="10.375" style="273" customWidth="1"/>
    <col min="8449" max="8695" width="9.125" style="273"/>
    <col min="8696" max="8696" width="15.25" style="273" customWidth="1"/>
    <col min="8697" max="8697" width="16.125" style="273" customWidth="1"/>
    <col min="8698" max="8698" width="13" style="273" customWidth="1"/>
    <col min="8699" max="8699" width="11.125" style="273" customWidth="1"/>
    <col min="8700" max="8700" width="10" style="273" customWidth="1"/>
    <col min="8701" max="8701" width="1" style="273" customWidth="1"/>
    <col min="8702" max="8702" width="12.375" style="273" customWidth="1"/>
    <col min="8703" max="8703" width="11.625" style="273" customWidth="1"/>
    <col min="8704" max="8704" width="10.375" style="273" customWidth="1"/>
    <col min="8705" max="8951" width="9.125" style="273"/>
    <col min="8952" max="8952" width="15.25" style="273" customWidth="1"/>
    <col min="8953" max="8953" width="16.125" style="273" customWidth="1"/>
    <col min="8954" max="8954" width="13" style="273" customWidth="1"/>
    <col min="8955" max="8955" width="11.125" style="273" customWidth="1"/>
    <col min="8956" max="8956" width="10" style="273" customWidth="1"/>
    <col min="8957" max="8957" width="1" style="273" customWidth="1"/>
    <col min="8958" max="8958" width="12.375" style="273" customWidth="1"/>
    <col min="8959" max="8959" width="11.625" style="273" customWidth="1"/>
    <col min="8960" max="8960" width="10.375" style="273" customWidth="1"/>
    <col min="8961" max="9207" width="9.125" style="273"/>
    <col min="9208" max="9208" width="15.25" style="273" customWidth="1"/>
    <col min="9209" max="9209" width="16.125" style="273" customWidth="1"/>
    <col min="9210" max="9210" width="13" style="273" customWidth="1"/>
    <col min="9211" max="9211" width="11.125" style="273" customWidth="1"/>
    <col min="9212" max="9212" width="10" style="273" customWidth="1"/>
    <col min="9213" max="9213" width="1" style="273" customWidth="1"/>
    <col min="9214" max="9214" width="12.375" style="273" customWidth="1"/>
    <col min="9215" max="9215" width="11.625" style="273" customWidth="1"/>
    <col min="9216" max="9216" width="10.375" style="273" customWidth="1"/>
    <col min="9217" max="9463" width="9.125" style="273"/>
    <col min="9464" max="9464" width="15.25" style="273" customWidth="1"/>
    <col min="9465" max="9465" width="16.125" style="273" customWidth="1"/>
    <col min="9466" max="9466" width="13" style="273" customWidth="1"/>
    <col min="9467" max="9467" width="11.125" style="273" customWidth="1"/>
    <col min="9468" max="9468" width="10" style="273" customWidth="1"/>
    <col min="9469" max="9469" width="1" style="273" customWidth="1"/>
    <col min="9470" max="9470" width="12.375" style="273" customWidth="1"/>
    <col min="9471" max="9471" width="11.625" style="273" customWidth="1"/>
    <col min="9472" max="9472" width="10.375" style="273" customWidth="1"/>
    <col min="9473" max="9719" width="9.125" style="273"/>
    <col min="9720" max="9720" width="15.25" style="273" customWidth="1"/>
    <col min="9721" max="9721" width="16.125" style="273" customWidth="1"/>
    <col min="9722" max="9722" width="13" style="273" customWidth="1"/>
    <col min="9723" max="9723" width="11.125" style="273" customWidth="1"/>
    <col min="9724" max="9724" width="10" style="273" customWidth="1"/>
    <col min="9725" max="9725" width="1" style="273" customWidth="1"/>
    <col min="9726" max="9726" width="12.375" style="273" customWidth="1"/>
    <col min="9727" max="9727" width="11.625" style="273" customWidth="1"/>
    <col min="9728" max="9728" width="10.375" style="273" customWidth="1"/>
    <col min="9729" max="9975" width="9.125" style="273"/>
    <col min="9976" max="9976" width="15.25" style="273" customWidth="1"/>
    <col min="9977" max="9977" width="16.125" style="273" customWidth="1"/>
    <col min="9978" max="9978" width="13" style="273" customWidth="1"/>
    <col min="9979" max="9979" width="11.125" style="273" customWidth="1"/>
    <col min="9980" max="9980" width="10" style="273" customWidth="1"/>
    <col min="9981" max="9981" width="1" style="273" customWidth="1"/>
    <col min="9982" max="9982" width="12.375" style="273" customWidth="1"/>
    <col min="9983" max="9983" width="11.625" style="273" customWidth="1"/>
    <col min="9984" max="9984" width="10.375" style="273" customWidth="1"/>
    <col min="9985" max="10231" width="9.125" style="273"/>
    <col min="10232" max="10232" width="15.25" style="273" customWidth="1"/>
    <col min="10233" max="10233" width="16.125" style="273" customWidth="1"/>
    <col min="10234" max="10234" width="13" style="273" customWidth="1"/>
    <col min="10235" max="10235" width="11.125" style="273" customWidth="1"/>
    <col min="10236" max="10236" width="10" style="273" customWidth="1"/>
    <col min="10237" max="10237" width="1" style="273" customWidth="1"/>
    <col min="10238" max="10238" width="12.375" style="273" customWidth="1"/>
    <col min="10239" max="10239" width="11.625" style="273" customWidth="1"/>
    <col min="10240" max="10240" width="10.375" style="273" customWidth="1"/>
    <col min="10241" max="10487" width="9.125" style="273"/>
    <col min="10488" max="10488" width="15.25" style="273" customWidth="1"/>
    <col min="10489" max="10489" width="16.125" style="273" customWidth="1"/>
    <col min="10490" max="10490" width="13" style="273" customWidth="1"/>
    <col min="10491" max="10491" width="11.125" style="273" customWidth="1"/>
    <col min="10492" max="10492" width="10" style="273" customWidth="1"/>
    <col min="10493" max="10493" width="1" style="273" customWidth="1"/>
    <col min="10494" max="10494" width="12.375" style="273" customWidth="1"/>
    <col min="10495" max="10495" width="11.625" style="273" customWidth="1"/>
    <col min="10496" max="10496" width="10.375" style="273" customWidth="1"/>
    <col min="10497" max="10743" width="9.125" style="273"/>
    <col min="10744" max="10744" width="15.25" style="273" customWidth="1"/>
    <col min="10745" max="10745" width="16.125" style="273" customWidth="1"/>
    <col min="10746" max="10746" width="13" style="273" customWidth="1"/>
    <col min="10747" max="10747" width="11.125" style="273" customWidth="1"/>
    <col min="10748" max="10748" width="10" style="273" customWidth="1"/>
    <col min="10749" max="10749" width="1" style="273" customWidth="1"/>
    <col min="10750" max="10750" width="12.375" style="273" customWidth="1"/>
    <col min="10751" max="10751" width="11.625" style="273" customWidth="1"/>
    <col min="10752" max="10752" width="10.375" style="273" customWidth="1"/>
    <col min="10753" max="10999" width="9.125" style="273"/>
    <col min="11000" max="11000" width="15.25" style="273" customWidth="1"/>
    <col min="11001" max="11001" width="16.125" style="273" customWidth="1"/>
    <col min="11002" max="11002" width="13" style="273" customWidth="1"/>
    <col min="11003" max="11003" width="11.125" style="273" customWidth="1"/>
    <col min="11004" max="11004" width="10" style="273" customWidth="1"/>
    <col min="11005" max="11005" width="1" style="273" customWidth="1"/>
    <col min="11006" max="11006" width="12.375" style="273" customWidth="1"/>
    <col min="11007" max="11007" width="11.625" style="273" customWidth="1"/>
    <col min="11008" max="11008" width="10.375" style="273" customWidth="1"/>
    <col min="11009" max="11255" width="9.125" style="273"/>
    <col min="11256" max="11256" width="15.25" style="273" customWidth="1"/>
    <col min="11257" max="11257" width="16.125" style="273" customWidth="1"/>
    <col min="11258" max="11258" width="13" style="273" customWidth="1"/>
    <col min="11259" max="11259" width="11.125" style="273" customWidth="1"/>
    <col min="11260" max="11260" width="10" style="273" customWidth="1"/>
    <col min="11261" max="11261" width="1" style="273" customWidth="1"/>
    <col min="11262" max="11262" width="12.375" style="273" customWidth="1"/>
    <col min="11263" max="11263" width="11.625" style="273" customWidth="1"/>
    <col min="11264" max="11264" width="10.375" style="273" customWidth="1"/>
    <col min="11265" max="11511" width="9.125" style="273"/>
    <col min="11512" max="11512" width="15.25" style="273" customWidth="1"/>
    <col min="11513" max="11513" width="16.125" style="273" customWidth="1"/>
    <col min="11514" max="11514" width="13" style="273" customWidth="1"/>
    <col min="11515" max="11515" width="11.125" style="273" customWidth="1"/>
    <col min="11516" max="11516" width="10" style="273" customWidth="1"/>
    <col min="11517" max="11517" width="1" style="273" customWidth="1"/>
    <col min="11518" max="11518" width="12.375" style="273" customWidth="1"/>
    <col min="11519" max="11519" width="11.625" style="273" customWidth="1"/>
    <col min="11520" max="11520" width="10.375" style="273" customWidth="1"/>
    <col min="11521" max="11767" width="9.125" style="273"/>
    <col min="11768" max="11768" width="15.25" style="273" customWidth="1"/>
    <col min="11769" max="11769" width="16.125" style="273" customWidth="1"/>
    <col min="11770" max="11770" width="13" style="273" customWidth="1"/>
    <col min="11771" max="11771" width="11.125" style="273" customWidth="1"/>
    <col min="11772" max="11772" width="10" style="273" customWidth="1"/>
    <col min="11773" max="11773" width="1" style="273" customWidth="1"/>
    <col min="11774" max="11774" width="12.375" style="273" customWidth="1"/>
    <col min="11775" max="11775" width="11.625" style="273" customWidth="1"/>
    <col min="11776" max="11776" width="10.375" style="273" customWidth="1"/>
    <col min="11777" max="12023" width="9.125" style="273"/>
    <col min="12024" max="12024" width="15.25" style="273" customWidth="1"/>
    <col min="12025" max="12025" width="16.125" style="273" customWidth="1"/>
    <col min="12026" max="12026" width="13" style="273" customWidth="1"/>
    <col min="12027" max="12027" width="11.125" style="273" customWidth="1"/>
    <col min="12028" max="12028" width="10" style="273" customWidth="1"/>
    <col min="12029" max="12029" width="1" style="273" customWidth="1"/>
    <col min="12030" max="12030" width="12.375" style="273" customWidth="1"/>
    <col min="12031" max="12031" width="11.625" style="273" customWidth="1"/>
    <col min="12032" max="12032" width="10.375" style="273" customWidth="1"/>
    <col min="12033" max="12279" width="9.125" style="273"/>
    <col min="12280" max="12280" width="15.25" style="273" customWidth="1"/>
    <col min="12281" max="12281" width="16.125" style="273" customWidth="1"/>
    <col min="12282" max="12282" width="13" style="273" customWidth="1"/>
    <col min="12283" max="12283" width="11.125" style="273" customWidth="1"/>
    <col min="12284" max="12284" width="10" style="273" customWidth="1"/>
    <col min="12285" max="12285" width="1" style="273" customWidth="1"/>
    <col min="12286" max="12286" width="12.375" style="273" customWidth="1"/>
    <col min="12287" max="12287" width="11.625" style="273" customWidth="1"/>
    <col min="12288" max="12288" width="10.375" style="273" customWidth="1"/>
    <col min="12289" max="12535" width="9.125" style="273"/>
    <col min="12536" max="12536" width="15.25" style="273" customWidth="1"/>
    <col min="12537" max="12537" width="16.125" style="273" customWidth="1"/>
    <col min="12538" max="12538" width="13" style="273" customWidth="1"/>
    <col min="12539" max="12539" width="11.125" style="273" customWidth="1"/>
    <col min="12540" max="12540" width="10" style="273" customWidth="1"/>
    <col min="12541" max="12541" width="1" style="273" customWidth="1"/>
    <col min="12542" max="12542" width="12.375" style="273" customWidth="1"/>
    <col min="12543" max="12543" width="11.625" style="273" customWidth="1"/>
    <col min="12544" max="12544" width="10.375" style="273" customWidth="1"/>
    <col min="12545" max="12791" width="9.125" style="273"/>
    <col min="12792" max="12792" width="15.25" style="273" customWidth="1"/>
    <col min="12793" max="12793" width="16.125" style="273" customWidth="1"/>
    <col min="12794" max="12794" width="13" style="273" customWidth="1"/>
    <col min="12795" max="12795" width="11.125" style="273" customWidth="1"/>
    <col min="12796" max="12796" width="10" style="273" customWidth="1"/>
    <col min="12797" max="12797" width="1" style="273" customWidth="1"/>
    <col min="12798" max="12798" width="12.375" style="273" customWidth="1"/>
    <col min="12799" max="12799" width="11.625" style="273" customWidth="1"/>
    <col min="12800" max="12800" width="10.375" style="273" customWidth="1"/>
    <col min="12801" max="13047" width="9.125" style="273"/>
    <col min="13048" max="13048" width="15.25" style="273" customWidth="1"/>
    <col min="13049" max="13049" width="16.125" style="273" customWidth="1"/>
    <col min="13050" max="13050" width="13" style="273" customWidth="1"/>
    <col min="13051" max="13051" width="11.125" style="273" customWidth="1"/>
    <col min="13052" max="13052" width="10" style="273" customWidth="1"/>
    <col min="13053" max="13053" width="1" style="273" customWidth="1"/>
    <col min="13054" max="13054" width="12.375" style="273" customWidth="1"/>
    <col min="13055" max="13055" width="11.625" style="273" customWidth="1"/>
    <col min="13056" max="13056" width="10.375" style="273" customWidth="1"/>
    <col min="13057" max="13303" width="9.125" style="273"/>
    <col min="13304" max="13304" width="15.25" style="273" customWidth="1"/>
    <col min="13305" max="13305" width="16.125" style="273" customWidth="1"/>
    <col min="13306" max="13306" width="13" style="273" customWidth="1"/>
    <col min="13307" max="13307" width="11.125" style="273" customWidth="1"/>
    <col min="13308" max="13308" width="10" style="273" customWidth="1"/>
    <col min="13309" max="13309" width="1" style="273" customWidth="1"/>
    <col min="13310" max="13310" width="12.375" style="273" customWidth="1"/>
    <col min="13311" max="13311" width="11.625" style="273" customWidth="1"/>
    <col min="13312" max="13312" width="10.375" style="273" customWidth="1"/>
    <col min="13313" max="13559" width="9.125" style="273"/>
    <col min="13560" max="13560" width="15.25" style="273" customWidth="1"/>
    <col min="13561" max="13561" width="16.125" style="273" customWidth="1"/>
    <col min="13562" max="13562" width="13" style="273" customWidth="1"/>
    <col min="13563" max="13563" width="11.125" style="273" customWidth="1"/>
    <col min="13564" max="13564" width="10" style="273" customWidth="1"/>
    <col min="13565" max="13565" width="1" style="273" customWidth="1"/>
    <col min="13566" max="13566" width="12.375" style="273" customWidth="1"/>
    <col min="13567" max="13567" width="11.625" style="273" customWidth="1"/>
    <col min="13568" max="13568" width="10.375" style="273" customWidth="1"/>
    <col min="13569" max="13815" width="9.125" style="273"/>
    <col min="13816" max="13816" width="15.25" style="273" customWidth="1"/>
    <col min="13817" max="13817" width="16.125" style="273" customWidth="1"/>
    <col min="13818" max="13818" width="13" style="273" customWidth="1"/>
    <col min="13819" max="13819" width="11.125" style="273" customWidth="1"/>
    <col min="13820" max="13820" width="10" style="273" customWidth="1"/>
    <col min="13821" max="13821" width="1" style="273" customWidth="1"/>
    <col min="13822" max="13822" width="12.375" style="273" customWidth="1"/>
    <col min="13823" max="13823" width="11.625" style="273" customWidth="1"/>
    <col min="13824" max="13824" width="10.375" style="273" customWidth="1"/>
    <col min="13825" max="14071" width="9.125" style="273"/>
    <col min="14072" max="14072" width="15.25" style="273" customWidth="1"/>
    <col min="14073" max="14073" width="16.125" style="273" customWidth="1"/>
    <col min="14074" max="14074" width="13" style="273" customWidth="1"/>
    <col min="14075" max="14075" width="11.125" style="273" customWidth="1"/>
    <col min="14076" max="14076" width="10" style="273" customWidth="1"/>
    <col min="14077" max="14077" width="1" style="273" customWidth="1"/>
    <col min="14078" max="14078" width="12.375" style="273" customWidth="1"/>
    <col min="14079" max="14079" width="11.625" style="273" customWidth="1"/>
    <col min="14080" max="14080" width="10.375" style="273" customWidth="1"/>
    <col min="14081" max="14327" width="9.125" style="273"/>
    <col min="14328" max="14328" width="15.25" style="273" customWidth="1"/>
    <col min="14329" max="14329" width="16.125" style="273" customWidth="1"/>
    <col min="14330" max="14330" width="13" style="273" customWidth="1"/>
    <col min="14331" max="14331" width="11.125" style="273" customWidth="1"/>
    <col min="14332" max="14332" width="10" style="273" customWidth="1"/>
    <col min="14333" max="14333" width="1" style="273" customWidth="1"/>
    <col min="14334" max="14334" width="12.375" style="273" customWidth="1"/>
    <col min="14335" max="14335" width="11.625" style="273" customWidth="1"/>
    <col min="14336" max="14336" width="10.375" style="273" customWidth="1"/>
    <col min="14337" max="14583" width="9.125" style="273"/>
    <col min="14584" max="14584" width="15.25" style="273" customWidth="1"/>
    <col min="14585" max="14585" width="16.125" style="273" customWidth="1"/>
    <col min="14586" max="14586" width="13" style="273" customWidth="1"/>
    <col min="14587" max="14587" width="11.125" style="273" customWidth="1"/>
    <col min="14588" max="14588" width="10" style="273" customWidth="1"/>
    <col min="14589" max="14589" width="1" style="273" customWidth="1"/>
    <col min="14590" max="14590" width="12.375" style="273" customWidth="1"/>
    <col min="14591" max="14591" width="11.625" style="273" customWidth="1"/>
    <col min="14592" max="14592" width="10.375" style="273" customWidth="1"/>
    <col min="14593" max="14839" width="9.125" style="273"/>
    <col min="14840" max="14840" width="15.25" style="273" customWidth="1"/>
    <col min="14841" max="14841" width="16.125" style="273" customWidth="1"/>
    <col min="14842" max="14842" width="13" style="273" customWidth="1"/>
    <col min="14843" max="14843" width="11.125" style="273" customWidth="1"/>
    <col min="14844" max="14844" width="10" style="273" customWidth="1"/>
    <col min="14845" max="14845" width="1" style="273" customWidth="1"/>
    <col min="14846" max="14846" width="12.375" style="273" customWidth="1"/>
    <col min="14847" max="14847" width="11.625" style="273" customWidth="1"/>
    <col min="14848" max="14848" width="10.375" style="273" customWidth="1"/>
    <col min="14849" max="15095" width="9.125" style="273"/>
    <col min="15096" max="15096" width="15.25" style="273" customWidth="1"/>
    <col min="15097" max="15097" width="16.125" style="273" customWidth="1"/>
    <col min="15098" max="15098" width="13" style="273" customWidth="1"/>
    <col min="15099" max="15099" width="11.125" style="273" customWidth="1"/>
    <col min="15100" max="15100" width="10" style="273" customWidth="1"/>
    <col min="15101" max="15101" width="1" style="273" customWidth="1"/>
    <col min="15102" max="15102" width="12.375" style="273" customWidth="1"/>
    <col min="15103" max="15103" width="11.625" style="273" customWidth="1"/>
    <col min="15104" max="15104" width="10.375" style="273" customWidth="1"/>
    <col min="15105" max="15351" width="9.125" style="273"/>
    <col min="15352" max="15352" width="15.25" style="273" customWidth="1"/>
    <col min="15353" max="15353" width="16.125" style="273" customWidth="1"/>
    <col min="15354" max="15354" width="13" style="273" customWidth="1"/>
    <col min="15355" max="15355" width="11.125" style="273" customWidth="1"/>
    <col min="15356" max="15356" width="10" style="273" customWidth="1"/>
    <col min="15357" max="15357" width="1" style="273" customWidth="1"/>
    <col min="15358" max="15358" width="12.375" style="273" customWidth="1"/>
    <col min="15359" max="15359" width="11.625" style="273" customWidth="1"/>
    <col min="15360" max="15360" width="10.375" style="273" customWidth="1"/>
    <col min="15361" max="15607" width="9.125" style="273"/>
    <col min="15608" max="15608" width="15.25" style="273" customWidth="1"/>
    <col min="15609" max="15609" width="16.125" style="273" customWidth="1"/>
    <col min="15610" max="15610" width="13" style="273" customWidth="1"/>
    <col min="15611" max="15611" width="11.125" style="273" customWidth="1"/>
    <col min="15612" max="15612" width="10" style="273" customWidth="1"/>
    <col min="15613" max="15613" width="1" style="273" customWidth="1"/>
    <col min="15614" max="15614" width="12.375" style="273" customWidth="1"/>
    <col min="15615" max="15615" width="11.625" style="273" customWidth="1"/>
    <col min="15616" max="15616" width="10.375" style="273" customWidth="1"/>
    <col min="15617" max="15863" width="9.125" style="273"/>
    <col min="15864" max="15864" width="15.25" style="273" customWidth="1"/>
    <col min="15865" max="15865" width="16.125" style="273" customWidth="1"/>
    <col min="15866" max="15866" width="13" style="273" customWidth="1"/>
    <col min="15867" max="15867" width="11.125" style="273" customWidth="1"/>
    <col min="15868" max="15868" width="10" style="273" customWidth="1"/>
    <col min="15869" max="15869" width="1" style="273" customWidth="1"/>
    <col min="15870" max="15870" width="12.375" style="273" customWidth="1"/>
    <col min="15871" max="15871" width="11.625" style="273" customWidth="1"/>
    <col min="15872" max="15872" width="10.375" style="273" customWidth="1"/>
    <col min="15873" max="16119" width="9.125" style="273"/>
    <col min="16120" max="16120" width="15.25" style="273" customWidth="1"/>
    <col min="16121" max="16121" width="16.125" style="273" customWidth="1"/>
    <col min="16122" max="16122" width="13" style="273" customWidth="1"/>
    <col min="16123" max="16123" width="11.125" style="273" customWidth="1"/>
    <col min="16124" max="16124" width="10" style="273" customWidth="1"/>
    <col min="16125" max="16125" width="1" style="273" customWidth="1"/>
    <col min="16126" max="16126" width="12.375" style="273" customWidth="1"/>
    <col min="16127" max="16127" width="11.625" style="273" customWidth="1"/>
    <col min="16128" max="16128" width="10.375" style="273" customWidth="1"/>
    <col min="16129" max="16379" width="9.125" style="273"/>
    <col min="16380" max="16384" width="9.125" style="273" customWidth="1"/>
  </cols>
  <sheetData>
    <row r="1" spans="1:9" ht="20.25" customHeight="1">
      <c r="A1" s="364" t="s">
        <v>155</v>
      </c>
      <c r="B1" s="364"/>
      <c r="C1" s="364"/>
      <c r="D1" s="364"/>
      <c r="E1" s="364"/>
      <c r="F1" s="364"/>
      <c r="G1" s="364"/>
      <c r="H1" s="364"/>
      <c r="I1" s="364"/>
    </row>
    <row r="2" spans="1:9" ht="29.25" customHeight="1" thickBot="1">
      <c r="A2" s="386" t="s">
        <v>459</v>
      </c>
      <c r="B2" s="386"/>
      <c r="C2" s="386"/>
      <c r="D2" s="386"/>
      <c r="E2" s="386"/>
      <c r="F2" s="386"/>
      <c r="G2" s="386"/>
      <c r="H2" s="386"/>
      <c r="I2" s="386"/>
    </row>
    <row r="3" spans="1:9" ht="25.5" customHeight="1" thickTop="1">
      <c r="A3" s="363" t="s">
        <v>1</v>
      </c>
      <c r="B3" s="382" t="s">
        <v>120</v>
      </c>
      <c r="C3" s="380" t="s">
        <v>178</v>
      </c>
      <c r="D3" s="380"/>
      <c r="E3" s="380"/>
      <c r="F3" s="272"/>
      <c r="G3" s="380" t="s">
        <v>195</v>
      </c>
      <c r="H3" s="380"/>
      <c r="I3" s="380"/>
    </row>
    <row r="4" spans="1:9" ht="30" customHeight="1">
      <c r="A4" s="374"/>
      <c r="B4" s="387"/>
      <c r="C4" s="282" t="s">
        <v>136</v>
      </c>
      <c r="D4" s="282" t="s">
        <v>134</v>
      </c>
      <c r="E4" s="282" t="s">
        <v>27</v>
      </c>
      <c r="F4" s="280"/>
      <c r="G4" s="282" t="s">
        <v>136</v>
      </c>
      <c r="H4" s="282" t="s">
        <v>134</v>
      </c>
      <c r="I4" s="282" t="s">
        <v>27</v>
      </c>
    </row>
    <row r="5" spans="1:9" ht="21.95" customHeight="1">
      <c r="A5" s="45" t="s">
        <v>9</v>
      </c>
      <c r="B5" s="171">
        <v>113565.99999999993</v>
      </c>
      <c r="C5" s="10">
        <v>20500</v>
      </c>
      <c r="D5" s="10">
        <v>1200</v>
      </c>
      <c r="E5" s="10">
        <f t="shared" ref="E5:E23" si="0">SUM(C5:D5)</f>
        <v>21700</v>
      </c>
      <c r="F5" s="100"/>
      <c r="G5" s="53">
        <f>C5/E5*100</f>
        <v>94.47004608294931</v>
      </c>
      <c r="H5" s="53">
        <f>D5/E5*100</f>
        <v>5.5299539170506913</v>
      </c>
      <c r="I5" s="53">
        <f>E5/B5*100</f>
        <v>19.107831569307727</v>
      </c>
    </row>
    <row r="6" spans="1:9" ht="21.95" customHeight="1">
      <c r="A6" s="86" t="s">
        <v>10</v>
      </c>
      <c r="B6" s="114">
        <v>8442667</v>
      </c>
      <c r="C6" s="79">
        <v>635049</v>
      </c>
      <c r="D6" s="79">
        <v>3000</v>
      </c>
      <c r="E6" s="79">
        <f t="shared" si="0"/>
        <v>638049</v>
      </c>
      <c r="F6" s="104"/>
      <c r="G6" s="105">
        <f t="shared" ref="G6:G23" si="1">C6/E6*100</f>
        <v>99.529816675521786</v>
      </c>
      <c r="H6" s="105">
        <f t="shared" ref="H6:H23" si="2">D6/E6*100</f>
        <v>0.47018332447821404</v>
      </c>
      <c r="I6" s="105">
        <f t="shared" ref="I6:I23" si="3">E6/B6*100</f>
        <v>7.5574341615037053</v>
      </c>
    </row>
    <row r="7" spans="1:9" ht="21.95" customHeight="1">
      <c r="A7" s="86" t="s">
        <v>11</v>
      </c>
      <c r="B7" s="114">
        <v>4211235359.000001</v>
      </c>
      <c r="C7" s="79">
        <v>12000</v>
      </c>
      <c r="D7" s="79">
        <v>0</v>
      </c>
      <c r="E7" s="79">
        <f t="shared" si="0"/>
        <v>12000</v>
      </c>
      <c r="F7" s="104"/>
      <c r="G7" s="105">
        <f t="shared" si="1"/>
        <v>100</v>
      </c>
      <c r="H7" s="105">
        <f t="shared" si="2"/>
        <v>0</v>
      </c>
      <c r="I7" s="105" t="s">
        <v>245</v>
      </c>
    </row>
    <row r="8" spans="1:9" ht="21.95" customHeight="1">
      <c r="A8" s="86" t="s">
        <v>12</v>
      </c>
      <c r="B8" s="114">
        <v>1950974.9999999998</v>
      </c>
      <c r="C8" s="79">
        <v>14401</v>
      </c>
      <c r="D8" s="79">
        <v>0</v>
      </c>
      <c r="E8" s="79">
        <f t="shared" si="0"/>
        <v>14401</v>
      </c>
      <c r="F8" s="104"/>
      <c r="G8" s="105">
        <f t="shared" si="1"/>
        <v>100</v>
      </c>
      <c r="H8" s="105">
        <f t="shared" si="2"/>
        <v>0</v>
      </c>
      <c r="I8" s="105">
        <f t="shared" si="3"/>
        <v>0.7381437486385013</v>
      </c>
    </row>
    <row r="9" spans="1:9" ht="21.95" customHeight="1">
      <c r="A9" s="86" t="s">
        <v>13</v>
      </c>
      <c r="B9" s="114">
        <v>503745.00000000006</v>
      </c>
      <c r="C9" s="79">
        <v>0</v>
      </c>
      <c r="D9" s="79">
        <v>0</v>
      </c>
      <c r="E9" s="79">
        <f t="shared" si="0"/>
        <v>0</v>
      </c>
      <c r="F9" s="104"/>
      <c r="G9" s="105">
        <v>0</v>
      </c>
      <c r="H9" s="105">
        <v>0</v>
      </c>
      <c r="I9" s="105">
        <f t="shared" si="3"/>
        <v>0</v>
      </c>
    </row>
    <row r="10" spans="1:9" ht="21.95" customHeight="1">
      <c r="A10" s="86" t="s">
        <v>14</v>
      </c>
      <c r="B10" s="114">
        <v>2000074062.0000002</v>
      </c>
      <c r="C10" s="79">
        <v>8248</v>
      </c>
      <c r="D10" s="79">
        <v>0</v>
      </c>
      <c r="E10" s="79">
        <f t="shared" si="0"/>
        <v>8248</v>
      </c>
      <c r="F10" s="104"/>
      <c r="G10" s="105">
        <f t="shared" si="1"/>
        <v>100</v>
      </c>
      <c r="H10" s="105">
        <f t="shared" si="2"/>
        <v>0</v>
      </c>
      <c r="I10" s="105" t="s">
        <v>245</v>
      </c>
    </row>
    <row r="11" spans="1:9" ht="21.95" customHeight="1">
      <c r="A11" s="86" t="s">
        <v>15</v>
      </c>
      <c r="B11" s="114">
        <v>7269997.0000000019</v>
      </c>
      <c r="C11" s="79">
        <v>5613360</v>
      </c>
      <c r="D11" s="79">
        <v>0</v>
      </c>
      <c r="E11" s="79">
        <f t="shared" si="0"/>
        <v>5613360</v>
      </c>
      <c r="F11" s="104"/>
      <c r="G11" s="105">
        <f t="shared" si="1"/>
        <v>100</v>
      </c>
      <c r="H11" s="105">
        <f t="shared" si="2"/>
        <v>0</v>
      </c>
      <c r="I11" s="105">
        <f t="shared" si="3"/>
        <v>77.212686607711106</v>
      </c>
    </row>
    <row r="12" spans="1:9" ht="21.95" customHeight="1">
      <c r="A12" s="86" t="s">
        <v>16</v>
      </c>
      <c r="B12" s="114">
        <v>89072164.99999994</v>
      </c>
      <c r="C12" s="79">
        <v>1721252</v>
      </c>
      <c r="D12" s="79">
        <v>80500</v>
      </c>
      <c r="E12" s="79">
        <f t="shared" si="0"/>
        <v>1801752</v>
      </c>
      <c r="F12" s="104"/>
      <c r="G12" s="105">
        <f t="shared" si="1"/>
        <v>95.532126507976685</v>
      </c>
      <c r="H12" s="105">
        <f t="shared" si="2"/>
        <v>4.467873492023319</v>
      </c>
      <c r="I12" s="105">
        <f t="shared" si="3"/>
        <v>2.0228002766071769</v>
      </c>
    </row>
    <row r="13" spans="1:9" ht="21.95" customHeight="1">
      <c r="A13" s="86" t="s">
        <v>17</v>
      </c>
      <c r="B13" s="114">
        <v>3209807081.0000005</v>
      </c>
      <c r="C13" s="79">
        <v>380000</v>
      </c>
      <c r="D13" s="79">
        <v>0</v>
      </c>
      <c r="E13" s="79">
        <f t="shared" si="0"/>
        <v>380000</v>
      </c>
      <c r="F13" s="104"/>
      <c r="G13" s="105">
        <f t="shared" si="1"/>
        <v>100</v>
      </c>
      <c r="H13" s="105">
        <f t="shared" si="2"/>
        <v>0</v>
      </c>
      <c r="I13" s="105" t="s">
        <v>245</v>
      </c>
    </row>
    <row r="14" spans="1:9" ht="21.95" customHeight="1">
      <c r="A14" s="86" t="s">
        <v>18</v>
      </c>
      <c r="B14" s="114">
        <v>235002</v>
      </c>
      <c r="C14" s="79">
        <v>61000</v>
      </c>
      <c r="D14" s="79">
        <v>7500</v>
      </c>
      <c r="E14" s="79">
        <f t="shared" si="0"/>
        <v>68500</v>
      </c>
      <c r="F14" s="104"/>
      <c r="G14" s="105">
        <f t="shared" si="1"/>
        <v>89.051094890510953</v>
      </c>
      <c r="H14" s="105">
        <f t="shared" si="2"/>
        <v>10.948905109489052</v>
      </c>
      <c r="I14" s="105">
        <f t="shared" si="3"/>
        <v>29.14868809627152</v>
      </c>
    </row>
    <row r="15" spans="1:9" ht="21.95" customHeight="1">
      <c r="A15" s="86" t="s">
        <v>19</v>
      </c>
      <c r="B15" s="114">
        <v>2590627.9999999991</v>
      </c>
      <c r="C15" s="79">
        <v>1824961</v>
      </c>
      <c r="D15" s="79">
        <v>0</v>
      </c>
      <c r="E15" s="79">
        <f t="shared" si="0"/>
        <v>1824961</v>
      </c>
      <c r="F15" s="104"/>
      <c r="G15" s="105">
        <f t="shared" si="1"/>
        <v>100</v>
      </c>
      <c r="H15" s="105">
        <f t="shared" si="2"/>
        <v>0</v>
      </c>
      <c r="I15" s="105">
        <f t="shared" si="3"/>
        <v>70.444733863758159</v>
      </c>
    </row>
    <row r="16" spans="1:9" ht="21.95" customHeight="1">
      <c r="A16" s="86" t="s">
        <v>20</v>
      </c>
      <c r="B16" s="114">
        <v>50812168</v>
      </c>
      <c r="C16" s="79">
        <v>9421000</v>
      </c>
      <c r="D16" s="79">
        <v>0</v>
      </c>
      <c r="E16" s="79">
        <f t="shared" si="0"/>
        <v>9421000</v>
      </c>
      <c r="F16" s="104"/>
      <c r="G16" s="105">
        <f t="shared" si="1"/>
        <v>100</v>
      </c>
      <c r="H16" s="105">
        <f t="shared" si="2"/>
        <v>0</v>
      </c>
      <c r="I16" s="105">
        <f t="shared" si="3"/>
        <v>18.540834549708645</v>
      </c>
    </row>
    <row r="17" spans="1:9" ht="21.95" customHeight="1">
      <c r="A17" s="86" t="s">
        <v>21</v>
      </c>
      <c r="B17" s="114">
        <v>408914.00000000006</v>
      </c>
      <c r="C17" s="79">
        <v>300</v>
      </c>
      <c r="D17" s="79">
        <v>0</v>
      </c>
      <c r="E17" s="79">
        <f t="shared" si="0"/>
        <v>300</v>
      </c>
      <c r="F17" s="104"/>
      <c r="G17" s="105">
        <f t="shared" si="1"/>
        <v>100</v>
      </c>
      <c r="H17" s="105">
        <f t="shared" si="2"/>
        <v>0</v>
      </c>
      <c r="I17" s="105">
        <f t="shared" si="3"/>
        <v>7.3365059645793471E-2</v>
      </c>
    </row>
    <row r="18" spans="1:9" ht="21.95" customHeight="1">
      <c r="A18" s="86" t="s">
        <v>22</v>
      </c>
      <c r="B18" s="114">
        <v>245760.00000000006</v>
      </c>
      <c r="C18" s="79">
        <v>30000</v>
      </c>
      <c r="D18" s="79">
        <v>0</v>
      </c>
      <c r="E18" s="79">
        <f t="shared" si="0"/>
        <v>30000</v>
      </c>
      <c r="F18" s="104"/>
      <c r="G18" s="105">
        <f t="shared" si="1"/>
        <v>100</v>
      </c>
      <c r="H18" s="105">
        <f t="shared" si="2"/>
        <v>0</v>
      </c>
      <c r="I18" s="105">
        <f t="shared" si="3"/>
        <v>12.207031249999996</v>
      </c>
    </row>
    <row r="19" spans="1:9" ht="21.95" customHeight="1">
      <c r="A19" s="86" t="s">
        <v>23</v>
      </c>
      <c r="B19" s="114">
        <v>102724.99999999997</v>
      </c>
      <c r="C19" s="79">
        <v>0</v>
      </c>
      <c r="D19" s="79">
        <v>0</v>
      </c>
      <c r="E19" s="79">
        <f t="shared" si="0"/>
        <v>0</v>
      </c>
      <c r="F19" s="104"/>
      <c r="G19" s="105">
        <v>0</v>
      </c>
      <c r="H19" s="105">
        <v>0</v>
      </c>
      <c r="I19" s="105">
        <f t="shared" si="3"/>
        <v>0</v>
      </c>
    </row>
    <row r="20" spans="1:9" ht="21.95" customHeight="1">
      <c r="A20" s="86" t="s">
        <v>24</v>
      </c>
      <c r="B20" s="114">
        <v>1924628.0000000009</v>
      </c>
      <c r="C20" s="79">
        <v>1551000</v>
      </c>
      <c r="D20" s="79">
        <v>0</v>
      </c>
      <c r="E20" s="79">
        <f t="shared" si="0"/>
        <v>1551000</v>
      </c>
      <c r="F20" s="104"/>
      <c r="G20" s="105">
        <f t="shared" si="1"/>
        <v>100</v>
      </c>
      <c r="H20" s="105">
        <f t="shared" si="2"/>
        <v>0</v>
      </c>
      <c r="I20" s="105">
        <f t="shared" si="3"/>
        <v>80.587001747870204</v>
      </c>
    </row>
    <row r="21" spans="1:9" ht="21.95" customHeight="1">
      <c r="A21" s="86" t="s">
        <v>25</v>
      </c>
      <c r="B21" s="114">
        <v>144496.00000000003</v>
      </c>
      <c r="C21" s="79">
        <v>43080</v>
      </c>
      <c r="D21" s="79">
        <v>0</v>
      </c>
      <c r="E21" s="79">
        <f t="shared" si="0"/>
        <v>43080</v>
      </c>
      <c r="F21" s="104"/>
      <c r="G21" s="105">
        <f t="shared" si="1"/>
        <v>100</v>
      </c>
      <c r="H21" s="105">
        <f t="shared" si="2"/>
        <v>0</v>
      </c>
      <c r="I21" s="105">
        <f t="shared" si="3"/>
        <v>29.813974089248141</v>
      </c>
    </row>
    <row r="22" spans="1:9" ht="21.95" customHeight="1">
      <c r="A22" s="45" t="s">
        <v>26</v>
      </c>
      <c r="B22" s="172">
        <v>9862351.9999999963</v>
      </c>
      <c r="C22" s="156">
        <v>250560</v>
      </c>
      <c r="D22" s="156">
        <v>5760000</v>
      </c>
      <c r="E22" s="156">
        <f t="shared" si="0"/>
        <v>6010560</v>
      </c>
      <c r="F22" s="173"/>
      <c r="G22" s="105">
        <f t="shared" si="1"/>
        <v>4.1686631528509821</v>
      </c>
      <c r="H22" s="105">
        <f t="shared" si="2"/>
        <v>95.831336847149018</v>
      </c>
      <c r="I22" s="105">
        <f t="shared" si="3"/>
        <v>60.944488698030675</v>
      </c>
    </row>
    <row r="23" spans="1:9" ht="21.95" customHeight="1" thickBot="1">
      <c r="A23" s="275" t="s">
        <v>27</v>
      </c>
      <c r="B23" s="276">
        <v>9945834027.0000019</v>
      </c>
      <c r="C23" s="101">
        <v>21586711</v>
      </c>
      <c r="D23" s="101">
        <v>5852200</v>
      </c>
      <c r="E23" s="101">
        <f t="shared" si="0"/>
        <v>27438911</v>
      </c>
      <c r="F23" s="102"/>
      <c r="G23" s="103">
        <f t="shared" si="1"/>
        <v>78.671894085009413</v>
      </c>
      <c r="H23" s="103">
        <f t="shared" si="2"/>
        <v>21.328105914990577</v>
      </c>
      <c r="I23" s="103">
        <f t="shared" si="3"/>
        <v>0.27588345960239696</v>
      </c>
    </row>
    <row r="24" spans="1:9" ht="17.25" customHeight="1" thickTop="1">
      <c r="A24" s="385" t="s">
        <v>214</v>
      </c>
      <c r="B24" s="385"/>
      <c r="C24" s="385"/>
      <c r="D24" s="385"/>
      <c r="E24" s="385"/>
      <c r="F24" s="385"/>
      <c r="G24" s="385"/>
      <c r="H24" s="385"/>
      <c r="I24" s="385"/>
    </row>
    <row r="25" spans="1:9" ht="12" customHeight="1">
      <c r="A25" s="108" t="s">
        <v>386</v>
      </c>
      <c r="B25" s="108"/>
      <c r="C25" s="108"/>
      <c r="D25" s="108"/>
      <c r="E25" s="301"/>
      <c r="F25" s="301"/>
      <c r="G25" s="301"/>
    </row>
    <row r="26" spans="1:9" ht="1.5" customHeight="1"/>
    <row r="27" spans="1:9" s="300" customFormat="1" ht="10.5" customHeight="1" thickBot="1"/>
    <row r="28" spans="1:9" ht="18.75" customHeight="1">
      <c r="A28" s="354" t="s">
        <v>437</v>
      </c>
      <c r="B28" s="354"/>
      <c r="C28" s="366">
        <v>84</v>
      </c>
      <c r="D28" s="366"/>
      <c r="E28" s="366"/>
      <c r="F28" s="366"/>
      <c r="G28" s="366"/>
      <c r="H28" s="366"/>
      <c r="I28" s="366"/>
    </row>
    <row r="30" spans="1:9">
      <c r="A30" s="375"/>
      <c r="B30" s="375"/>
      <c r="C30" s="375"/>
      <c r="D30" s="375"/>
    </row>
  </sheetData>
  <mergeCells count="9">
    <mergeCell ref="A30:D30"/>
    <mergeCell ref="A24:I24"/>
    <mergeCell ref="A1:I1"/>
    <mergeCell ref="A2:I2"/>
    <mergeCell ref="A3:A4"/>
    <mergeCell ref="B3:B4"/>
    <mergeCell ref="C3:E3"/>
    <mergeCell ref="G3:I3"/>
    <mergeCell ref="C28:I28"/>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2.xml><?xml version="1.0" encoding="utf-8"?>
<worksheet xmlns="http://schemas.openxmlformats.org/spreadsheetml/2006/main" xmlns:r="http://schemas.openxmlformats.org/officeDocument/2006/relationships">
  <sheetPr>
    <tabColor rgb="FF00B050"/>
  </sheetPr>
  <dimension ref="A1:K28"/>
  <sheetViews>
    <sheetView rightToLeft="1" view="pageBreakPreview" topLeftCell="A10" zoomScaleSheetLayoutView="100" workbookViewId="0">
      <selection activeCell="M4" sqref="M4"/>
    </sheetView>
  </sheetViews>
  <sheetFormatPr defaultRowHeight="14.25"/>
  <cols>
    <col min="1" max="1" width="14" style="273" customWidth="1"/>
    <col min="2" max="2" width="18" style="163" customWidth="1"/>
    <col min="3" max="3" width="11.875" style="273" customWidth="1"/>
    <col min="4" max="4" width="12.125" style="273" customWidth="1"/>
    <col min="5" max="5" width="11.625" style="273" customWidth="1"/>
    <col min="6" max="6" width="13.125" style="273" customWidth="1"/>
    <col min="7" max="7" width="0.625" style="273" customWidth="1"/>
    <col min="8" max="8" width="12.125" style="273" customWidth="1"/>
    <col min="9" max="9" width="11.875" style="273" customWidth="1"/>
    <col min="10" max="11" width="12.125" style="273" customWidth="1"/>
    <col min="12" max="251" width="9.125" style="273"/>
    <col min="252" max="252" width="14" style="273" customWidth="1"/>
    <col min="253" max="253" width="18" style="273" customWidth="1"/>
    <col min="254" max="254" width="11.875" style="273" customWidth="1"/>
    <col min="255" max="255" width="12.125" style="273" customWidth="1"/>
    <col min="256" max="256" width="11.625" style="273" customWidth="1"/>
    <col min="257" max="257" width="9.75" style="273" customWidth="1"/>
    <col min="258" max="258" width="0.625" style="273" customWidth="1"/>
    <col min="259" max="259" width="12.125" style="273" customWidth="1"/>
    <col min="260" max="260" width="11.875" style="273" customWidth="1"/>
    <col min="261" max="262" width="12.125" style="273" customWidth="1"/>
    <col min="263" max="507" width="9.125" style="273"/>
    <col min="508" max="508" width="14" style="273" customWidth="1"/>
    <col min="509" max="509" width="18" style="273" customWidth="1"/>
    <col min="510" max="510" width="11.875" style="273" customWidth="1"/>
    <col min="511" max="511" width="12.125" style="273" customWidth="1"/>
    <col min="512" max="512" width="11.625" style="273" customWidth="1"/>
    <col min="513" max="513" width="9.75" style="273" customWidth="1"/>
    <col min="514" max="514" width="0.625" style="273" customWidth="1"/>
    <col min="515" max="515" width="12.125" style="273" customWidth="1"/>
    <col min="516" max="516" width="11.875" style="273" customWidth="1"/>
    <col min="517" max="518" width="12.125" style="273" customWidth="1"/>
    <col min="519" max="763" width="9.125" style="273"/>
    <col min="764" max="764" width="14" style="273" customWidth="1"/>
    <col min="765" max="765" width="18" style="273" customWidth="1"/>
    <col min="766" max="766" width="11.875" style="273" customWidth="1"/>
    <col min="767" max="767" width="12.125" style="273" customWidth="1"/>
    <col min="768" max="768" width="11.625" style="273" customWidth="1"/>
    <col min="769" max="769" width="9.75" style="273" customWidth="1"/>
    <col min="770" max="770" width="0.625" style="273" customWidth="1"/>
    <col min="771" max="771" width="12.125" style="273" customWidth="1"/>
    <col min="772" max="772" width="11.875" style="273" customWidth="1"/>
    <col min="773" max="774" width="12.125" style="273" customWidth="1"/>
    <col min="775" max="1019" width="9.125" style="273"/>
    <col min="1020" max="1020" width="14" style="273" customWidth="1"/>
    <col min="1021" max="1021" width="18" style="273" customWidth="1"/>
    <col min="1022" max="1022" width="11.875" style="273" customWidth="1"/>
    <col min="1023" max="1023" width="12.125" style="273" customWidth="1"/>
    <col min="1024" max="1024" width="11.625" style="273" customWidth="1"/>
    <col min="1025" max="1025" width="9.75" style="273" customWidth="1"/>
    <col min="1026" max="1026" width="0.625" style="273" customWidth="1"/>
    <col min="1027" max="1027" width="12.125" style="273" customWidth="1"/>
    <col min="1028" max="1028" width="11.875" style="273" customWidth="1"/>
    <col min="1029" max="1030" width="12.125" style="273" customWidth="1"/>
    <col min="1031" max="1275" width="9.125" style="273"/>
    <col min="1276" max="1276" width="14" style="273" customWidth="1"/>
    <col min="1277" max="1277" width="18" style="273" customWidth="1"/>
    <col min="1278" max="1278" width="11.875" style="273" customWidth="1"/>
    <col min="1279" max="1279" width="12.125" style="273" customWidth="1"/>
    <col min="1280" max="1280" width="11.625" style="273" customWidth="1"/>
    <col min="1281" max="1281" width="9.75" style="273" customWidth="1"/>
    <col min="1282" max="1282" width="0.625" style="273" customWidth="1"/>
    <col min="1283" max="1283" width="12.125" style="273" customWidth="1"/>
    <col min="1284" max="1284" width="11.875" style="273" customWidth="1"/>
    <col min="1285" max="1286" width="12.125" style="273" customWidth="1"/>
    <col min="1287" max="1531" width="9.125" style="273"/>
    <col min="1532" max="1532" width="14" style="273" customWidth="1"/>
    <col min="1533" max="1533" width="18" style="273" customWidth="1"/>
    <col min="1534" max="1534" width="11.875" style="273" customWidth="1"/>
    <col min="1535" max="1535" width="12.125" style="273" customWidth="1"/>
    <col min="1536" max="1536" width="11.625" style="273" customWidth="1"/>
    <col min="1537" max="1537" width="9.75" style="273" customWidth="1"/>
    <col min="1538" max="1538" width="0.625" style="273" customWidth="1"/>
    <col min="1539" max="1539" width="12.125" style="273" customWidth="1"/>
    <col min="1540" max="1540" width="11.875" style="273" customWidth="1"/>
    <col min="1541" max="1542" width="12.125" style="273" customWidth="1"/>
    <col min="1543" max="1787" width="9.125" style="273"/>
    <col min="1788" max="1788" width="14" style="273" customWidth="1"/>
    <col min="1789" max="1789" width="18" style="273" customWidth="1"/>
    <col min="1790" max="1790" width="11.875" style="273" customWidth="1"/>
    <col min="1791" max="1791" width="12.125" style="273" customWidth="1"/>
    <col min="1792" max="1792" width="11.625" style="273" customWidth="1"/>
    <col min="1793" max="1793" width="9.75" style="273" customWidth="1"/>
    <col min="1794" max="1794" width="0.625" style="273" customWidth="1"/>
    <col min="1795" max="1795" width="12.125" style="273" customWidth="1"/>
    <col min="1796" max="1796" width="11.875" style="273" customWidth="1"/>
    <col min="1797" max="1798" width="12.125" style="273" customWidth="1"/>
    <col min="1799" max="2043" width="9.125" style="273"/>
    <col min="2044" max="2044" width="14" style="273" customWidth="1"/>
    <col min="2045" max="2045" width="18" style="273" customWidth="1"/>
    <col min="2046" max="2046" width="11.875" style="273" customWidth="1"/>
    <col min="2047" max="2047" width="12.125" style="273" customWidth="1"/>
    <col min="2048" max="2048" width="11.625" style="273" customWidth="1"/>
    <col min="2049" max="2049" width="9.75" style="273" customWidth="1"/>
    <col min="2050" max="2050" width="0.625" style="273" customWidth="1"/>
    <col min="2051" max="2051" width="12.125" style="273" customWidth="1"/>
    <col min="2052" max="2052" width="11.875" style="273" customWidth="1"/>
    <col min="2053" max="2054" width="12.125" style="273" customWidth="1"/>
    <col min="2055" max="2299" width="9.125" style="273"/>
    <col min="2300" max="2300" width="14" style="273" customWidth="1"/>
    <col min="2301" max="2301" width="18" style="273" customWidth="1"/>
    <col min="2302" max="2302" width="11.875" style="273" customWidth="1"/>
    <col min="2303" max="2303" width="12.125" style="273" customWidth="1"/>
    <col min="2304" max="2304" width="11.625" style="273" customWidth="1"/>
    <col min="2305" max="2305" width="9.75" style="273" customWidth="1"/>
    <col min="2306" max="2306" width="0.625" style="273" customWidth="1"/>
    <col min="2307" max="2307" width="12.125" style="273" customWidth="1"/>
    <col min="2308" max="2308" width="11.875" style="273" customWidth="1"/>
    <col min="2309" max="2310" width="12.125" style="273" customWidth="1"/>
    <col min="2311" max="2555" width="9.125" style="273"/>
    <col min="2556" max="2556" width="14" style="273" customWidth="1"/>
    <col min="2557" max="2557" width="18" style="273" customWidth="1"/>
    <col min="2558" max="2558" width="11.875" style="273" customWidth="1"/>
    <col min="2559" max="2559" width="12.125" style="273" customWidth="1"/>
    <col min="2560" max="2560" width="11.625" style="273" customWidth="1"/>
    <col min="2561" max="2561" width="9.75" style="273" customWidth="1"/>
    <col min="2562" max="2562" width="0.625" style="273" customWidth="1"/>
    <col min="2563" max="2563" width="12.125" style="273" customWidth="1"/>
    <col min="2564" max="2564" width="11.875" style="273" customWidth="1"/>
    <col min="2565" max="2566" width="12.125" style="273" customWidth="1"/>
    <col min="2567" max="2811" width="9.125" style="273"/>
    <col min="2812" max="2812" width="14" style="273" customWidth="1"/>
    <col min="2813" max="2813" width="18" style="273" customWidth="1"/>
    <col min="2814" max="2814" width="11.875" style="273" customWidth="1"/>
    <col min="2815" max="2815" width="12.125" style="273" customWidth="1"/>
    <col min="2816" max="2816" width="11.625" style="273" customWidth="1"/>
    <col min="2817" max="2817" width="9.75" style="273" customWidth="1"/>
    <col min="2818" max="2818" width="0.625" style="273" customWidth="1"/>
    <col min="2819" max="2819" width="12.125" style="273" customWidth="1"/>
    <col min="2820" max="2820" width="11.875" style="273" customWidth="1"/>
    <col min="2821" max="2822" width="12.125" style="273" customWidth="1"/>
    <col min="2823" max="3067" width="9.125" style="273"/>
    <col min="3068" max="3068" width="14" style="273" customWidth="1"/>
    <col min="3069" max="3069" width="18" style="273" customWidth="1"/>
    <col min="3070" max="3070" width="11.875" style="273" customWidth="1"/>
    <col min="3071" max="3071" width="12.125" style="273" customWidth="1"/>
    <col min="3072" max="3072" width="11.625" style="273" customWidth="1"/>
    <col min="3073" max="3073" width="9.75" style="273" customWidth="1"/>
    <col min="3074" max="3074" width="0.625" style="273" customWidth="1"/>
    <col min="3075" max="3075" width="12.125" style="273" customWidth="1"/>
    <col min="3076" max="3076" width="11.875" style="273" customWidth="1"/>
    <col min="3077" max="3078" width="12.125" style="273" customWidth="1"/>
    <col min="3079" max="3323" width="9.125" style="273"/>
    <col min="3324" max="3324" width="14" style="273" customWidth="1"/>
    <col min="3325" max="3325" width="18" style="273" customWidth="1"/>
    <col min="3326" max="3326" width="11.875" style="273" customWidth="1"/>
    <col min="3327" max="3327" width="12.125" style="273" customWidth="1"/>
    <col min="3328" max="3328" width="11.625" style="273" customWidth="1"/>
    <col min="3329" max="3329" width="9.75" style="273" customWidth="1"/>
    <col min="3330" max="3330" width="0.625" style="273" customWidth="1"/>
    <col min="3331" max="3331" width="12.125" style="273" customWidth="1"/>
    <col min="3332" max="3332" width="11.875" style="273" customWidth="1"/>
    <col min="3333" max="3334" width="12.125" style="273" customWidth="1"/>
    <col min="3335" max="3579" width="9.125" style="273"/>
    <col min="3580" max="3580" width="14" style="273" customWidth="1"/>
    <col min="3581" max="3581" width="18" style="273" customWidth="1"/>
    <col min="3582" max="3582" width="11.875" style="273" customWidth="1"/>
    <col min="3583" max="3583" width="12.125" style="273" customWidth="1"/>
    <col min="3584" max="3584" width="11.625" style="273" customWidth="1"/>
    <col min="3585" max="3585" width="9.75" style="273" customWidth="1"/>
    <col min="3586" max="3586" width="0.625" style="273" customWidth="1"/>
    <col min="3587" max="3587" width="12.125" style="273" customWidth="1"/>
    <col min="3588" max="3588" width="11.875" style="273" customWidth="1"/>
    <col min="3589" max="3590" width="12.125" style="273" customWidth="1"/>
    <col min="3591" max="3835" width="9.125" style="273"/>
    <col min="3836" max="3836" width="14" style="273" customWidth="1"/>
    <col min="3837" max="3837" width="18" style="273" customWidth="1"/>
    <col min="3838" max="3838" width="11.875" style="273" customWidth="1"/>
    <col min="3839" max="3839" width="12.125" style="273" customWidth="1"/>
    <col min="3840" max="3840" width="11.625" style="273" customWidth="1"/>
    <col min="3841" max="3841" width="9.75" style="273" customWidth="1"/>
    <col min="3842" max="3842" width="0.625" style="273" customWidth="1"/>
    <col min="3843" max="3843" width="12.125" style="273" customWidth="1"/>
    <col min="3844" max="3844" width="11.875" style="273" customWidth="1"/>
    <col min="3845" max="3846" width="12.125" style="273" customWidth="1"/>
    <col min="3847" max="4091" width="9.125" style="273"/>
    <col min="4092" max="4092" width="14" style="273" customWidth="1"/>
    <col min="4093" max="4093" width="18" style="273" customWidth="1"/>
    <col min="4094" max="4094" width="11.875" style="273" customWidth="1"/>
    <col min="4095" max="4095" width="12.125" style="273" customWidth="1"/>
    <col min="4096" max="4096" width="11.625" style="273" customWidth="1"/>
    <col min="4097" max="4097" width="9.75" style="273" customWidth="1"/>
    <col min="4098" max="4098" width="0.625" style="273" customWidth="1"/>
    <col min="4099" max="4099" width="12.125" style="273" customWidth="1"/>
    <col min="4100" max="4100" width="11.875" style="273" customWidth="1"/>
    <col min="4101" max="4102" width="12.125" style="273" customWidth="1"/>
    <col min="4103" max="4347" width="9.125" style="273"/>
    <col min="4348" max="4348" width="14" style="273" customWidth="1"/>
    <col min="4349" max="4349" width="18" style="273" customWidth="1"/>
    <col min="4350" max="4350" width="11.875" style="273" customWidth="1"/>
    <col min="4351" max="4351" width="12.125" style="273" customWidth="1"/>
    <col min="4352" max="4352" width="11.625" style="273" customWidth="1"/>
    <col min="4353" max="4353" width="9.75" style="273" customWidth="1"/>
    <col min="4354" max="4354" width="0.625" style="273" customWidth="1"/>
    <col min="4355" max="4355" width="12.125" style="273" customWidth="1"/>
    <col min="4356" max="4356" width="11.875" style="273" customWidth="1"/>
    <col min="4357" max="4358" width="12.125" style="273" customWidth="1"/>
    <col min="4359" max="4603" width="9.125" style="273"/>
    <col min="4604" max="4604" width="14" style="273" customWidth="1"/>
    <col min="4605" max="4605" width="18" style="273" customWidth="1"/>
    <col min="4606" max="4606" width="11.875" style="273" customWidth="1"/>
    <col min="4607" max="4607" width="12.125" style="273" customWidth="1"/>
    <col min="4608" max="4608" width="11.625" style="273" customWidth="1"/>
    <col min="4609" max="4609" width="9.75" style="273" customWidth="1"/>
    <col min="4610" max="4610" width="0.625" style="273" customWidth="1"/>
    <col min="4611" max="4611" width="12.125" style="273" customWidth="1"/>
    <col min="4612" max="4612" width="11.875" style="273" customWidth="1"/>
    <col min="4613" max="4614" width="12.125" style="273" customWidth="1"/>
    <col min="4615" max="4859" width="9.125" style="273"/>
    <col min="4860" max="4860" width="14" style="273" customWidth="1"/>
    <col min="4861" max="4861" width="18" style="273" customWidth="1"/>
    <col min="4862" max="4862" width="11.875" style="273" customWidth="1"/>
    <col min="4863" max="4863" width="12.125" style="273" customWidth="1"/>
    <col min="4864" max="4864" width="11.625" style="273" customWidth="1"/>
    <col min="4865" max="4865" width="9.75" style="273" customWidth="1"/>
    <col min="4866" max="4866" width="0.625" style="273" customWidth="1"/>
    <col min="4867" max="4867" width="12.125" style="273" customWidth="1"/>
    <col min="4868" max="4868" width="11.875" style="273" customWidth="1"/>
    <col min="4869" max="4870" width="12.125" style="273" customWidth="1"/>
    <col min="4871" max="5115" width="9.125" style="273"/>
    <col min="5116" max="5116" width="14" style="273" customWidth="1"/>
    <col min="5117" max="5117" width="18" style="273" customWidth="1"/>
    <col min="5118" max="5118" width="11.875" style="273" customWidth="1"/>
    <col min="5119" max="5119" width="12.125" style="273" customWidth="1"/>
    <col min="5120" max="5120" width="11.625" style="273" customWidth="1"/>
    <col min="5121" max="5121" width="9.75" style="273" customWidth="1"/>
    <col min="5122" max="5122" width="0.625" style="273" customWidth="1"/>
    <col min="5123" max="5123" width="12.125" style="273" customWidth="1"/>
    <col min="5124" max="5124" width="11.875" style="273" customWidth="1"/>
    <col min="5125" max="5126" width="12.125" style="273" customWidth="1"/>
    <col min="5127" max="5371" width="9.125" style="273"/>
    <col min="5372" max="5372" width="14" style="273" customWidth="1"/>
    <col min="5373" max="5373" width="18" style="273" customWidth="1"/>
    <col min="5374" max="5374" width="11.875" style="273" customWidth="1"/>
    <col min="5375" max="5375" width="12.125" style="273" customWidth="1"/>
    <col min="5376" max="5376" width="11.625" style="273" customWidth="1"/>
    <col min="5377" max="5377" width="9.75" style="273" customWidth="1"/>
    <col min="5378" max="5378" width="0.625" style="273" customWidth="1"/>
    <col min="5379" max="5379" width="12.125" style="273" customWidth="1"/>
    <col min="5380" max="5380" width="11.875" style="273" customWidth="1"/>
    <col min="5381" max="5382" width="12.125" style="273" customWidth="1"/>
    <col min="5383" max="5627" width="9.125" style="273"/>
    <col min="5628" max="5628" width="14" style="273" customWidth="1"/>
    <col min="5629" max="5629" width="18" style="273" customWidth="1"/>
    <col min="5630" max="5630" width="11.875" style="273" customWidth="1"/>
    <col min="5631" max="5631" width="12.125" style="273" customWidth="1"/>
    <col min="5632" max="5632" width="11.625" style="273" customWidth="1"/>
    <col min="5633" max="5633" width="9.75" style="273" customWidth="1"/>
    <col min="5634" max="5634" width="0.625" style="273" customWidth="1"/>
    <col min="5635" max="5635" width="12.125" style="273" customWidth="1"/>
    <col min="5636" max="5636" width="11.875" style="273" customWidth="1"/>
    <col min="5637" max="5638" width="12.125" style="273" customWidth="1"/>
    <col min="5639" max="5883" width="9.125" style="273"/>
    <col min="5884" max="5884" width="14" style="273" customWidth="1"/>
    <col min="5885" max="5885" width="18" style="273" customWidth="1"/>
    <col min="5886" max="5886" width="11.875" style="273" customWidth="1"/>
    <col min="5887" max="5887" width="12.125" style="273" customWidth="1"/>
    <col min="5888" max="5888" width="11.625" style="273" customWidth="1"/>
    <col min="5889" max="5889" width="9.75" style="273" customWidth="1"/>
    <col min="5890" max="5890" width="0.625" style="273" customWidth="1"/>
    <col min="5891" max="5891" width="12.125" style="273" customWidth="1"/>
    <col min="5892" max="5892" width="11.875" style="273" customWidth="1"/>
    <col min="5893" max="5894" width="12.125" style="273" customWidth="1"/>
    <col min="5895" max="6139" width="9.125" style="273"/>
    <col min="6140" max="6140" width="14" style="273" customWidth="1"/>
    <col min="6141" max="6141" width="18" style="273" customWidth="1"/>
    <col min="6142" max="6142" width="11.875" style="273" customWidth="1"/>
    <col min="6143" max="6143" width="12.125" style="273" customWidth="1"/>
    <col min="6144" max="6144" width="11.625" style="273" customWidth="1"/>
    <col min="6145" max="6145" width="9.75" style="273" customWidth="1"/>
    <col min="6146" max="6146" width="0.625" style="273" customWidth="1"/>
    <col min="6147" max="6147" width="12.125" style="273" customWidth="1"/>
    <col min="6148" max="6148" width="11.875" style="273" customWidth="1"/>
    <col min="6149" max="6150" width="12.125" style="273" customWidth="1"/>
    <col min="6151" max="6395" width="9.125" style="273"/>
    <col min="6396" max="6396" width="14" style="273" customWidth="1"/>
    <col min="6397" max="6397" width="18" style="273" customWidth="1"/>
    <col min="6398" max="6398" width="11.875" style="273" customWidth="1"/>
    <col min="6399" max="6399" width="12.125" style="273" customWidth="1"/>
    <col min="6400" max="6400" width="11.625" style="273" customWidth="1"/>
    <col min="6401" max="6401" width="9.75" style="273" customWidth="1"/>
    <col min="6402" max="6402" width="0.625" style="273" customWidth="1"/>
    <col min="6403" max="6403" width="12.125" style="273" customWidth="1"/>
    <col min="6404" max="6404" width="11.875" style="273" customWidth="1"/>
    <col min="6405" max="6406" width="12.125" style="273" customWidth="1"/>
    <col min="6407" max="6651" width="9.125" style="273"/>
    <col min="6652" max="6652" width="14" style="273" customWidth="1"/>
    <col min="6653" max="6653" width="18" style="273" customWidth="1"/>
    <col min="6654" max="6654" width="11.875" style="273" customWidth="1"/>
    <col min="6655" max="6655" width="12.125" style="273" customWidth="1"/>
    <col min="6656" max="6656" width="11.625" style="273" customWidth="1"/>
    <col min="6657" max="6657" width="9.75" style="273" customWidth="1"/>
    <col min="6658" max="6658" width="0.625" style="273" customWidth="1"/>
    <col min="6659" max="6659" width="12.125" style="273" customWidth="1"/>
    <col min="6660" max="6660" width="11.875" style="273" customWidth="1"/>
    <col min="6661" max="6662" width="12.125" style="273" customWidth="1"/>
    <col min="6663" max="6907" width="9.125" style="273"/>
    <col min="6908" max="6908" width="14" style="273" customWidth="1"/>
    <col min="6909" max="6909" width="18" style="273" customWidth="1"/>
    <col min="6910" max="6910" width="11.875" style="273" customWidth="1"/>
    <col min="6911" max="6911" width="12.125" style="273" customWidth="1"/>
    <col min="6912" max="6912" width="11.625" style="273" customWidth="1"/>
    <col min="6913" max="6913" width="9.75" style="273" customWidth="1"/>
    <col min="6914" max="6914" width="0.625" style="273" customWidth="1"/>
    <col min="6915" max="6915" width="12.125" style="273" customWidth="1"/>
    <col min="6916" max="6916" width="11.875" style="273" customWidth="1"/>
    <col min="6917" max="6918" width="12.125" style="273" customWidth="1"/>
    <col min="6919" max="7163" width="9.125" style="273"/>
    <col min="7164" max="7164" width="14" style="273" customWidth="1"/>
    <col min="7165" max="7165" width="18" style="273" customWidth="1"/>
    <col min="7166" max="7166" width="11.875" style="273" customWidth="1"/>
    <col min="7167" max="7167" width="12.125" style="273" customWidth="1"/>
    <col min="7168" max="7168" width="11.625" style="273" customWidth="1"/>
    <col min="7169" max="7169" width="9.75" style="273" customWidth="1"/>
    <col min="7170" max="7170" width="0.625" style="273" customWidth="1"/>
    <col min="7171" max="7171" width="12.125" style="273" customWidth="1"/>
    <col min="7172" max="7172" width="11.875" style="273" customWidth="1"/>
    <col min="7173" max="7174" width="12.125" style="273" customWidth="1"/>
    <col min="7175" max="7419" width="9.125" style="273"/>
    <col min="7420" max="7420" width="14" style="273" customWidth="1"/>
    <col min="7421" max="7421" width="18" style="273" customWidth="1"/>
    <col min="7422" max="7422" width="11.875" style="273" customWidth="1"/>
    <col min="7423" max="7423" width="12.125" style="273" customWidth="1"/>
    <col min="7424" max="7424" width="11.625" style="273" customWidth="1"/>
    <col min="7425" max="7425" width="9.75" style="273" customWidth="1"/>
    <col min="7426" max="7426" width="0.625" style="273" customWidth="1"/>
    <col min="7427" max="7427" width="12.125" style="273" customWidth="1"/>
    <col min="7428" max="7428" width="11.875" style="273" customWidth="1"/>
    <col min="7429" max="7430" width="12.125" style="273" customWidth="1"/>
    <col min="7431" max="7675" width="9.125" style="273"/>
    <col min="7676" max="7676" width="14" style="273" customWidth="1"/>
    <col min="7677" max="7677" width="18" style="273" customWidth="1"/>
    <col min="7678" max="7678" width="11.875" style="273" customWidth="1"/>
    <col min="7679" max="7679" width="12.125" style="273" customWidth="1"/>
    <col min="7680" max="7680" width="11.625" style="273" customWidth="1"/>
    <col min="7681" max="7681" width="9.75" style="273" customWidth="1"/>
    <col min="7682" max="7682" width="0.625" style="273" customWidth="1"/>
    <col min="7683" max="7683" width="12.125" style="273" customWidth="1"/>
    <col min="7684" max="7684" width="11.875" style="273" customWidth="1"/>
    <col min="7685" max="7686" width="12.125" style="273" customWidth="1"/>
    <col min="7687" max="7931" width="9.125" style="273"/>
    <col min="7932" max="7932" width="14" style="273" customWidth="1"/>
    <col min="7933" max="7933" width="18" style="273" customWidth="1"/>
    <col min="7934" max="7934" width="11.875" style="273" customWidth="1"/>
    <col min="7935" max="7935" width="12.125" style="273" customWidth="1"/>
    <col min="7936" max="7936" width="11.625" style="273" customWidth="1"/>
    <col min="7937" max="7937" width="9.75" style="273" customWidth="1"/>
    <col min="7938" max="7938" width="0.625" style="273" customWidth="1"/>
    <col min="7939" max="7939" width="12.125" style="273" customWidth="1"/>
    <col min="7940" max="7940" width="11.875" style="273" customWidth="1"/>
    <col min="7941" max="7942" width="12.125" style="273" customWidth="1"/>
    <col min="7943" max="8187" width="9.125" style="273"/>
    <col min="8188" max="8188" width="14" style="273" customWidth="1"/>
    <col min="8189" max="8189" width="18" style="273" customWidth="1"/>
    <col min="8190" max="8190" width="11.875" style="273" customWidth="1"/>
    <col min="8191" max="8191" width="12.125" style="273" customWidth="1"/>
    <col min="8192" max="8192" width="11.625" style="273" customWidth="1"/>
    <col min="8193" max="8193" width="9.75" style="273" customWidth="1"/>
    <col min="8194" max="8194" width="0.625" style="273" customWidth="1"/>
    <col min="8195" max="8195" width="12.125" style="273" customWidth="1"/>
    <col min="8196" max="8196" width="11.875" style="273" customWidth="1"/>
    <col min="8197" max="8198" width="12.125" style="273" customWidth="1"/>
    <col min="8199" max="8443" width="9.125" style="273"/>
    <col min="8444" max="8444" width="14" style="273" customWidth="1"/>
    <col min="8445" max="8445" width="18" style="273" customWidth="1"/>
    <col min="8446" max="8446" width="11.875" style="273" customWidth="1"/>
    <col min="8447" max="8447" width="12.125" style="273" customWidth="1"/>
    <col min="8448" max="8448" width="11.625" style="273" customWidth="1"/>
    <col min="8449" max="8449" width="9.75" style="273" customWidth="1"/>
    <col min="8450" max="8450" width="0.625" style="273" customWidth="1"/>
    <col min="8451" max="8451" width="12.125" style="273" customWidth="1"/>
    <col min="8452" max="8452" width="11.875" style="273" customWidth="1"/>
    <col min="8453" max="8454" width="12.125" style="273" customWidth="1"/>
    <col min="8455" max="8699" width="9.125" style="273"/>
    <col min="8700" max="8700" width="14" style="273" customWidth="1"/>
    <col min="8701" max="8701" width="18" style="273" customWidth="1"/>
    <col min="8702" max="8702" width="11.875" style="273" customWidth="1"/>
    <col min="8703" max="8703" width="12.125" style="273" customWidth="1"/>
    <col min="8704" max="8704" width="11.625" style="273" customWidth="1"/>
    <col min="8705" max="8705" width="9.75" style="273" customWidth="1"/>
    <col min="8706" max="8706" width="0.625" style="273" customWidth="1"/>
    <col min="8707" max="8707" width="12.125" style="273" customWidth="1"/>
    <col min="8708" max="8708" width="11.875" style="273" customWidth="1"/>
    <col min="8709" max="8710" width="12.125" style="273" customWidth="1"/>
    <col min="8711" max="8955" width="9.125" style="273"/>
    <col min="8956" max="8956" width="14" style="273" customWidth="1"/>
    <col min="8957" max="8957" width="18" style="273" customWidth="1"/>
    <col min="8958" max="8958" width="11.875" style="273" customWidth="1"/>
    <col min="8959" max="8959" width="12.125" style="273" customWidth="1"/>
    <col min="8960" max="8960" width="11.625" style="273" customWidth="1"/>
    <col min="8961" max="8961" width="9.75" style="273" customWidth="1"/>
    <col min="8962" max="8962" width="0.625" style="273" customWidth="1"/>
    <col min="8963" max="8963" width="12.125" style="273" customWidth="1"/>
    <col min="8964" max="8964" width="11.875" style="273" customWidth="1"/>
    <col min="8965" max="8966" width="12.125" style="273" customWidth="1"/>
    <col min="8967" max="9211" width="9.125" style="273"/>
    <col min="9212" max="9212" width="14" style="273" customWidth="1"/>
    <col min="9213" max="9213" width="18" style="273" customWidth="1"/>
    <col min="9214" max="9214" width="11.875" style="273" customWidth="1"/>
    <col min="9215" max="9215" width="12.125" style="273" customWidth="1"/>
    <col min="9216" max="9216" width="11.625" style="273" customWidth="1"/>
    <col min="9217" max="9217" width="9.75" style="273" customWidth="1"/>
    <col min="9218" max="9218" width="0.625" style="273" customWidth="1"/>
    <col min="9219" max="9219" width="12.125" style="273" customWidth="1"/>
    <col min="9220" max="9220" width="11.875" style="273" customWidth="1"/>
    <col min="9221" max="9222" width="12.125" style="273" customWidth="1"/>
    <col min="9223" max="9467" width="9.125" style="273"/>
    <col min="9468" max="9468" width="14" style="273" customWidth="1"/>
    <col min="9469" max="9469" width="18" style="273" customWidth="1"/>
    <col min="9470" max="9470" width="11.875" style="273" customWidth="1"/>
    <col min="9471" max="9471" width="12.125" style="273" customWidth="1"/>
    <col min="9472" max="9472" width="11.625" style="273" customWidth="1"/>
    <col min="9473" max="9473" width="9.75" style="273" customWidth="1"/>
    <col min="9474" max="9474" width="0.625" style="273" customWidth="1"/>
    <col min="9475" max="9475" width="12.125" style="273" customWidth="1"/>
    <col min="9476" max="9476" width="11.875" style="273" customWidth="1"/>
    <col min="9477" max="9478" width="12.125" style="273" customWidth="1"/>
    <col min="9479" max="9723" width="9.125" style="273"/>
    <col min="9724" max="9724" width="14" style="273" customWidth="1"/>
    <col min="9725" max="9725" width="18" style="273" customWidth="1"/>
    <col min="9726" max="9726" width="11.875" style="273" customWidth="1"/>
    <col min="9727" max="9727" width="12.125" style="273" customWidth="1"/>
    <col min="9728" max="9728" width="11.625" style="273" customWidth="1"/>
    <col min="9729" max="9729" width="9.75" style="273" customWidth="1"/>
    <col min="9730" max="9730" width="0.625" style="273" customWidth="1"/>
    <col min="9731" max="9731" width="12.125" style="273" customWidth="1"/>
    <col min="9732" max="9732" width="11.875" style="273" customWidth="1"/>
    <col min="9733" max="9734" width="12.125" style="273" customWidth="1"/>
    <col min="9735" max="9979" width="9.125" style="273"/>
    <col min="9980" max="9980" width="14" style="273" customWidth="1"/>
    <col min="9981" max="9981" width="18" style="273" customWidth="1"/>
    <col min="9982" max="9982" width="11.875" style="273" customWidth="1"/>
    <col min="9983" max="9983" width="12.125" style="273" customWidth="1"/>
    <col min="9984" max="9984" width="11.625" style="273" customWidth="1"/>
    <col min="9985" max="9985" width="9.75" style="273" customWidth="1"/>
    <col min="9986" max="9986" width="0.625" style="273" customWidth="1"/>
    <col min="9987" max="9987" width="12.125" style="273" customWidth="1"/>
    <col min="9988" max="9988" width="11.875" style="273" customWidth="1"/>
    <col min="9989" max="9990" width="12.125" style="273" customWidth="1"/>
    <col min="9991" max="10235" width="9.125" style="273"/>
    <col min="10236" max="10236" width="14" style="273" customWidth="1"/>
    <col min="10237" max="10237" width="18" style="273" customWidth="1"/>
    <col min="10238" max="10238" width="11.875" style="273" customWidth="1"/>
    <col min="10239" max="10239" width="12.125" style="273" customWidth="1"/>
    <col min="10240" max="10240" width="11.625" style="273" customWidth="1"/>
    <col min="10241" max="10241" width="9.75" style="273" customWidth="1"/>
    <col min="10242" max="10242" width="0.625" style="273" customWidth="1"/>
    <col min="10243" max="10243" width="12.125" style="273" customWidth="1"/>
    <col min="10244" max="10244" width="11.875" style="273" customWidth="1"/>
    <col min="10245" max="10246" width="12.125" style="273" customWidth="1"/>
    <col min="10247" max="10491" width="9.125" style="273"/>
    <col min="10492" max="10492" width="14" style="273" customWidth="1"/>
    <col min="10493" max="10493" width="18" style="273" customWidth="1"/>
    <col min="10494" max="10494" width="11.875" style="273" customWidth="1"/>
    <col min="10495" max="10495" width="12.125" style="273" customWidth="1"/>
    <col min="10496" max="10496" width="11.625" style="273" customWidth="1"/>
    <col min="10497" max="10497" width="9.75" style="273" customWidth="1"/>
    <col min="10498" max="10498" width="0.625" style="273" customWidth="1"/>
    <col min="10499" max="10499" width="12.125" style="273" customWidth="1"/>
    <col min="10500" max="10500" width="11.875" style="273" customWidth="1"/>
    <col min="10501" max="10502" width="12.125" style="273" customWidth="1"/>
    <col min="10503" max="10747" width="9.125" style="273"/>
    <col min="10748" max="10748" width="14" style="273" customWidth="1"/>
    <col min="10749" max="10749" width="18" style="273" customWidth="1"/>
    <col min="10750" max="10750" width="11.875" style="273" customWidth="1"/>
    <col min="10751" max="10751" width="12.125" style="273" customWidth="1"/>
    <col min="10752" max="10752" width="11.625" style="273" customWidth="1"/>
    <col min="10753" max="10753" width="9.75" style="273" customWidth="1"/>
    <col min="10754" max="10754" width="0.625" style="273" customWidth="1"/>
    <col min="10755" max="10755" width="12.125" style="273" customWidth="1"/>
    <col min="10756" max="10756" width="11.875" style="273" customWidth="1"/>
    <col min="10757" max="10758" width="12.125" style="273" customWidth="1"/>
    <col min="10759" max="11003" width="9.125" style="273"/>
    <col min="11004" max="11004" width="14" style="273" customWidth="1"/>
    <col min="11005" max="11005" width="18" style="273" customWidth="1"/>
    <col min="11006" max="11006" width="11.875" style="273" customWidth="1"/>
    <col min="11007" max="11007" width="12.125" style="273" customWidth="1"/>
    <col min="11008" max="11008" width="11.625" style="273" customWidth="1"/>
    <col min="11009" max="11009" width="9.75" style="273" customWidth="1"/>
    <col min="11010" max="11010" width="0.625" style="273" customWidth="1"/>
    <col min="11011" max="11011" width="12.125" style="273" customWidth="1"/>
    <col min="11012" max="11012" width="11.875" style="273" customWidth="1"/>
    <col min="11013" max="11014" width="12.125" style="273" customWidth="1"/>
    <col min="11015" max="11259" width="9.125" style="273"/>
    <col min="11260" max="11260" width="14" style="273" customWidth="1"/>
    <col min="11261" max="11261" width="18" style="273" customWidth="1"/>
    <col min="11262" max="11262" width="11.875" style="273" customWidth="1"/>
    <col min="11263" max="11263" width="12.125" style="273" customWidth="1"/>
    <col min="11264" max="11264" width="11.625" style="273" customWidth="1"/>
    <col min="11265" max="11265" width="9.75" style="273" customWidth="1"/>
    <col min="11266" max="11266" width="0.625" style="273" customWidth="1"/>
    <col min="11267" max="11267" width="12.125" style="273" customWidth="1"/>
    <col min="11268" max="11268" width="11.875" style="273" customWidth="1"/>
    <col min="11269" max="11270" width="12.125" style="273" customWidth="1"/>
    <col min="11271" max="11515" width="9.125" style="273"/>
    <col min="11516" max="11516" width="14" style="273" customWidth="1"/>
    <col min="11517" max="11517" width="18" style="273" customWidth="1"/>
    <col min="11518" max="11518" width="11.875" style="273" customWidth="1"/>
    <col min="11519" max="11519" width="12.125" style="273" customWidth="1"/>
    <col min="11520" max="11520" width="11.625" style="273" customWidth="1"/>
    <col min="11521" max="11521" width="9.75" style="273" customWidth="1"/>
    <col min="11522" max="11522" width="0.625" style="273" customWidth="1"/>
    <col min="11523" max="11523" width="12.125" style="273" customWidth="1"/>
    <col min="11524" max="11524" width="11.875" style="273" customWidth="1"/>
    <col min="11525" max="11526" width="12.125" style="273" customWidth="1"/>
    <col min="11527" max="11771" width="9.125" style="273"/>
    <col min="11772" max="11772" width="14" style="273" customWidth="1"/>
    <col min="11773" max="11773" width="18" style="273" customWidth="1"/>
    <col min="11774" max="11774" width="11.875" style="273" customWidth="1"/>
    <col min="11775" max="11775" width="12.125" style="273" customWidth="1"/>
    <col min="11776" max="11776" width="11.625" style="273" customWidth="1"/>
    <col min="11777" max="11777" width="9.75" style="273" customWidth="1"/>
    <col min="11778" max="11778" width="0.625" style="273" customWidth="1"/>
    <col min="11779" max="11779" width="12.125" style="273" customWidth="1"/>
    <col min="11780" max="11780" width="11.875" style="273" customWidth="1"/>
    <col min="11781" max="11782" width="12.125" style="273" customWidth="1"/>
    <col min="11783" max="12027" width="9.125" style="273"/>
    <col min="12028" max="12028" width="14" style="273" customWidth="1"/>
    <col min="12029" max="12029" width="18" style="273" customWidth="1"/>
    <col min="12030" max="12030" width="11.875" style="273" customWidth="1"/>
    <col min="12031" max="12031" width="12.125" style="273" customWidth="1"/>
    <col min="12032" max="12032" width="11.625" style="273" customWidth="1"/>
    <col min="12033" max="12033" width="9.75" style="273" customWidth="1"/>
    <col min="12034" max="12034" width="0.625" style="273" customWidth="1"/>
    <col min="12035" max="12035" width="12.125" style="273" customWidth="1"/>
    <col min="12036" max="12036" width="11.875" style="273" customWidth="1"/>
    <col min="12037" max="12038" width="12.125" style="273" customWidth="1"/>
    <col min="12039" max="12283" width="9.125" style="273"/>
    <col min="12284" max="12284" width="14" style="273" customWidth="1"/>
    <col min="12285" max="12285" width="18" style="273" customWidth="1"/>
    <col min="12286" max="12286" width="11.875" style="273" customWidth="1"/>
    <col min="12287" max="12287" width="12.125" style="273" customWidth="1"/>
    <col min="12288" max="12288" width="11.625" style="273" customWidth="1"/>
    <col min="12289" max="12289" width="9.75" style="273" customWidth="1"/>
    <col min="12290" max="12290" width="0.625" style="273" customWidth="1"/>
    <col min="12291" max="12291" width="12.125" style="273" customWidth="1"/>
    <col min="12292" max="12292" width="11.875" style="273" customWidth="1"/>
    <col min="12293" max="12294" width="12.125" style="273" customWidth="1"/>
    <col min="12295" max="12539" width="9.125" style="273"/>
    <col min="12540" max="12540" width="14" style="273" customWidth="1"/>
    <col min="12541" max="12541" width="18" style="273" customWidth="1"/>
    <col min="12542" max="12542" width="11.875" style="273" customWidth="1"/>
    <col min="12543" max="12543" width="12.125" style="273" customWidth="1"/>
    <col min="12544" max="12544" width="11.625" style="273" customWidth="1"/>
    <col min="12545" max="12545" width="9.75" style="273" customWidth="1"/>
    <col min="12546" max="12546" width="0.625" style="273" customWidth="1"/>
    <col min="12547" max="12547" width="12.125" style="273" customWidth="1"/>
    <col min="12548" max="12548" width="11.875" style="273" customWidth="1"/>
    <col min="12549" max="12550" width="12.125" style="273" customWidth="1"/>
    <col min="12551" max="12795" width="9.125" style="273"/>
    <col min="12796" max="12796" width="14" style="273" customWidth="1"/>
    <col min="12797" max="12797" width="18" style="273" customWidth="1"/>
    <col min="12798" max="12798" width="11.875" style="273" customWidth="1"/>
    <col min="12799" max="12799" width="12.125" style="273" customWidth="1"/>
    <col min="12800" max="12800" width="11.625" style="273" customWidth="1"/>
    <col min="12801" max="12801" width="9.75" style="273" customWidth="1"/>
    <col min="12802" max="12802" width="0.625" style="273" customWidth="1"/>
    <col min="12803" max="12803" width="12.125" style="273" customWidth="1"/>
    <col min="12804" max="12804" width="11.875" style="273" customWidth="1"/>
    <col min="12805" max="12806" width="12.125" style="273" customWidth="1"/>
    <col min="12807" max="13051" width="9.125" style="273"/>
    <col min="13052" max="13052" width="14" style="273" customWidth="1"/>
    <col min="13053" max="13053" width="18" style="273" customWidth="1"/>
    <col min="13054" max="13054" width="11.875" style="273" customWidth="1"/>
    <col min="13055" max="13055" width="12.125" style="273" customWidth="1"/>
    <col min="13056" max="13056" width="11.625" style="273" customWidth="1"/>
    <col min="13057" max="13057" width="9.75" style="273" customWidth="1"/>
    <col min="13058" max="13058" width="0.625" style="273" customWidth="1"/>
    <col min="13059" max="13059" width="12.125" style="273" customWidth="1"/>
    <col min="13060" max="13060" width="11.875" style="273" customWidth="1"/>
    <col min="13061" max="13062" width="12.125" style="273" customWidth="1"/>
    <col min="13063" max="13307" width="9.125" style="273"/>
    <col min="13308" max="13308" width="14" style="273" customWidth="1"/>
    <col min="13309" max="13309" width="18" style="273" customWidth="1"/>
    <col min="13310" max="13310" width="11.875" style="273" customWidth="1"/>
    <col min="13311" max="13311" width="12.125" style="273" customWidth="1"/>
    <col min="13312" max="13312" width="11.625" style="273" customWidth="1"/>
    <col min="13313" max="13313" width="9.75" style="273" customWidth="1"/>
    <col min="13314" max="13314" width="0.625" style="273" customWidth="1"/>
    <col min="13315" max="13315" width="12.125" style="273" customWidth="1"/>
    <col min="13316" max="13316" width="11.875" style="273" customWidth="1"/>
    <col min="13317" max="13318" width="12.125" style="273" customWidth="1"/>
    <col min="13319" max="13563" width="9.125" style="273"/>
    <col min="13564" max="13564" width="14" style="273" customWidth="1"/>
    <col min="13565" max="13565" width="18" style="273" customWidth="1"/>
    <col min="13566" max="13566" width="11.875" style="273" customWidth="1"/>
    <col min="13567" max="13567" width="12.125" style="273" customWidth="1"/>
    <col min="13568" max="13568" width="11.625" style="273" customWidth="1"/>
    <col min="13569" max="13569" width="9.75" style="273" customWidth="1"/>
    <col min="13570" max="13570" width="0.625" style="273" customWidth="1"/>
    <col min="13571" max="13571" width="12.125" style="273" customWidth="1"/>
    <col min="13572" max="13572" width="11.875" style="273" customWidth="1"/>
    <col min="13573" max="13574" width="12.125" style="273" customWidth="1"/>
    <col min="13575" max="13819" width="9.125" style="273"/>
    <col min="13820" max="13820" width="14" style="273" customWidth="1"/>
    <col min="13821" max="13821" width="18" style="273" customWidth="1"/>
    <col min="13822" max="13822" width="11.875" style="273" customWidth="1"/>
    <col min="13823" max="13823" width="12.125" style="273" customWidth="1"/>
    <col min="13824" max="13824" width="11.625" style="273" customWidth="1"/>
    <col min="13825" max="13825" width="9.75" style="273" customWidth="1"/>
    <col min="13826" max="13826" width="0.625" style="273" customWidth="1"/>
    <col min="13827" max="13827" width="12.125" style="273" customWidth="1"/>
    <col min="13828" max="13828" width="11.875" style="273" customWidth="1"/>
    <col min="13829" max="13830" width="12.125" style="273" customWidth="1"/>
    <col min="13831" max="14075" width="9.125" style="273"/>
    <col min="14076" max="14076" width="14" style="273" customWidth="1"/>
    <col min="14077" max="14077" width="18" style="273" customWidth="1"/>
    <col min="14078" max="14078" width="11.875" style="273" customWidth="1"/>
    <col min="14079" max="14079" width="12.125" style="273" customWidth="1"/>
    <col min="14080" max="14080" width="11.625" style="273" customWidth="1"/>
    <col min="14081" max="14081" width="9.75" style="273" customWidth="1"/>
    <col min="14082" max="14082" width="0.625" style="273" customWidth="1"/>
    <col min="14083" max="14083" width="12.125" style="273" customWidth="1"/>
    <col min="14084" max="14084" width="11.875" style="273" customWidth="1"/>
    <col min="14085" max="14086" width="12.125" style="273" customWidth="1"/>
    <col min="14087" max="14331" width="9.125" style="273"/>
    <col min="14332" max="14332" width="14" style="273" customWidth="1"/>
    <col min="14333" max="14333" width="18" style="273" customWidth="1"/>
    <col min="14334" max="14334" width="11.875" style="273" customWidth="1"/>
    <col min="14335" max="14335" width="12.125" style="273" customWidth="1"/>
    <col min="14336" max="14336" width="11.625" style="273" customWidth="1"/>
    <col min="14337" max="14337" width="9.75" style="273" customWidth="1"/>
    <col min="14338" max="14338" width="0.625" style="273" customWidth="1"/>
    <col min="14339" max="14339" width="12.125" style="273" customWidth="1"/>
    <col min="14340" max="14340" width="11.875" style="273" customWidth="1"/>
    <col min="14341" max="14342" width="12.125" style="273" customWidth="1"/>
    <col min="14343" max="14587" width="9.125" style="273"/>
    <col min="14588" max="14588" width="14" style="273" customWidth="1"/>
    <col min="14589" max="14589" width="18" style="273" customWidth="1"/>
    <col min="14590" max="14590" width="11.875" style="273" customWidth="1"/>
    <col min="14591" max="14591" width="12.125" style="273" customWidth="1"/>
    <col min="14592" max="14592" width="11.625" style="273" customWidth="1"/>
    <col min="14593" max="14593" width="9.75" style="273" customWidth="1"/>
    <col min="14594" max="14594" width="0.625" style="273" customWidth="1"/>
    <col min="14595" max="14595" width="12.125" style="273" customWidth="1"/>
    <col min="14596" max="14596" width="11.875" style="273" customWidth="1"/>
    <col min="14597" max="14598" width="12.125" style="273" customWidth="1"/>
    <col min="14599" max="14843" width="9.125" style="273"/>
    <col min="14844" max="14844" width="14" style="273" customWidth="1"/>
    <col min="14845" max="14845" width="18" style="273" customWidth="1"/>
    <col min="14846" max="14846" width="11.875" style="273" customWidth="1"/>
    <col min="14847" max="14847" width="12.125" style="273" customWidth="1"/>
    <col min="14848" max="14848" width="11.625" style="273" customWidth="1"/>
    <col min="14849" max="14849" width="9.75" style="273" customWidth="1"/>
    <col min="14850" max="14850" width="0.625" style="273" customWidth="1"/>
    <col min="14851" max="14851" width="12.125" style="273" customWidth="1"/>
    <col min="14852" max="14852" width="11.875" style="273" customWidth="1"/>
    <col min="14853" max="14854" width="12.125" style="273" customWidth="1"/>
    <col min="14855" max="15099" width="9.125" style="273"/>
    <col min="15100" max="15100" width="14" style="273" customWidth="1"/>
    <col min="15101" max="15101" width="18" style="273" customWidth="1"/>
    <col min="15102" max="15102" width="11.875" style="273" customWidth="1"/>
    <col min="15103" max="15103" width="12.125" style="273" customWidth="1"/>
    <col min="15104" max="15104" width="11.625" style="273" customWidth="1"/>
    <col min="15105" max="15105" width="9.75" style="273" customWidth="1"/>
    <col min="15106" max="15106" width="0.625" style="273" customWidth="1"/>
    <col min="15107" max="15107" width="12.125" style="273" customWidth="1"/>
    <col min="15108" max="15108" width="11.875" style="273" customWidth="1"/>
    <col min="15109" max="15110" width="12.125" style="273" customWidth="1"/>
    <col min="15111" max="15355" width="9.125" style="273"/>
    <col min="15356" max="15356" width="14" style="273" customWidth="1"/>
    <col min="15357" max="15357" width="18" style="273" customWidth="1"/>
    <col min="15358" max="15358" width="11.875" style="273" customWidth="1"/>
    <col min="15359" max="15359" width="12.125" style="273" customWidth="1"/>
    <col min="15360" max="15360" width="11.625" style="273" customWidth="1"/>
    <col min="15361" max="15361" width="9.75" style="273" customWidth="1"/>
    <col min="15362" max="15362" width="0.625" style="273" customWidth="1"/>
    <col min="15363" max="15363" width="12.125" style="273" customWidth="1"/>
    <col min="15364" max="15364" width="11.875" style="273" customWidth="1"/>
    <col min="15365" max="15366" width="12.125" style="273" customWidth="1"/>
    <col min="15367" max="15611" width="9.125" style="273"/>
    <col min="15612" max="15612" width="14" style="273" customWidth="1"/>
    <col min="15613" max="15613" width="18" style="273" customWidth="1"/>
    <col min="15614" max="15614" width="11.875" style="273" customWidth="1"/>
    <col min="15615" max="15615" width="12.125" style="273" customWidth="1"/>
    <col min="15616" max="15616" width="11.625" style="273" customWidth="1"/>
    <col min="15617" max="15617" width="9.75" style="273" customWidth="1"/>
    <col min="15618" max="15618" width="0.625" style="273" customWidth="1"/>
    <col min="15619" max="15619" width="12.125" style="273" customWidth="1"/>
    <col min="15620" max="15620" width="11.875" style="273" customWidth="1"/>
    <col min="15621" max="15622" width="12.125" style="273" customWidth="1"/>
    <col min="15623" max="15867" width="9.125" style="273"/>
    <col min="15868" max="15868" width="14" style="273" customWidth="1"/>
    <col min="15869" max="15869" width="18" style="273" customWidth="1"/>
    <col min="15870" max="15870" width="11.875" style="273" customWidth="1"/>
    <col min="15871" max="15871" width="12.125" style="273" customWidth="1"/>
    <col min="15872" max="15872" width="11.625" style="273" customWidth="1"/>
    <col min="15873" max="15873" width="9.75" style="273" customWidth="1"/>
    <col min="15874" max="15874" width="0.625" style="273" customWidth="1"/>
    <col min="15875" max="15875" width="12.125" style="273" customWidth="1"/>
    <col min="15876" max="15876" width="11.875" style="273" customWidth="1"/>
    <col min="15877" max="15878" width="12.125" style="273" customWidth="1"/>
    <col min="15879" max="16123" width="9.125" style="273"/>
    <col min="16124" max="16124" width="14" style="273" customWidth="1"/>
    <col min="16125" max="16125" width="18" style="273" customWidth="1"/>
    <col min="16126" max="16126" width="11.875" style="273" customWidth="1"/>
    <col min="16127" max="16127" width="12.125" style="273" customWidth="1"/>
    <col min="16128" max="16128" width="11.625" style="273" customWidth="1"/>
    <col min="16129" max="16129" width="9.75" style="273" customWidth="1"/>
    <col min="16130" max="16130" width="0.625" style="273" customWidth="1"/>
    <col min="16131" max="16131" width="12.125" style="273" customWidth="1"/>
    <col min="16132" max="16132" width="11.875" style="273" customWidth="1"/>
    <col min="16133" max="16134" width="12.125" style="273" customWidth="1"/>
    <col min="16135" max="16378" width="9.125" style="273"/>
    <col min="16379" max="16384" width="9.125" style="273" customWidth="1"/>
  </cols>
  <sheetData>
    <row r="1" spans="1:11" ht="18.75" customHeight="1">
      <c r="A1" s="364" t="s">
        <v>156</v>
      </c>
      <c r="B1" s="364"/>
      <c r="C1" s="364"/>
      <c r="D1" s="364"/>
      <c r="E1" s="364"/>
      <c r="F1" s="364"/>
      <c r="G1" s="364"/>
      <c r="H1" s="364"/>
      <c r="I1" s="364"/>
      <c r="J1" s="364"/>
      <c r="K1" s="364"/>
    </row>
    <row r="2" spans="1:11" ht="22.5" customHeight="1" thickBot="1">
      <c r="A2" s="365" t="s">
        <v>460</v>
      </c>
      <c r="B2" s="365"/>
      <c r="C2" s="365"/>
      <c r="D2" s="365"/>
      <c r="E2" s="365"/>
      <c r="F2" s="365"/>
      <c r="G2" s="365"/>
      <c r="H2" s="365"/>
      <c r="I2" s="365"/>
      <c r="J2" s="365"/>
      <c r="K2" s="365"/>
    </row>
    <row r="3" spans="1:11" ht="23.25" customHeight="1" thickTop="1">
      <c r="A3" s="363" t="s">
        <v>1</v>
      </c>
      <c r="B3" s="382" t="s">
        <v>120</v>
      </c>
      <c r="C3" s="382" t="s">
        <v>179</v>
      </c>
      <c r="D3" s="382"/>
      <c r="E3" s="382"/>
      <c r="F3" s="382"/>
      <c r="G3" s="274"/>
      <c r="H3" s="382" t="s">
        <v>196</v>
      </c>
      <c r="I3" s="382"/>
      <c r="J3" s="382"/>
      <c r="K3" s="382"/>
    </row>
    <row r="4" spans="1:11" ht="33" customHeight="1">
      <c r="A4" s="374"/>
      <c r="B4" s="387"/>
      <c r="C4" s="282" t="s">
        <v>137</v>
      </c>
      <c r="D4" s="282" t="s">
        <v>136</v>
      </c>
      <c r="E4" s="282" t="s">
        <v>134</v>
      </c>
      <c r="F4" s="282" t="s">
        <v>27</v>
      </c>
      <c r="G4" s="280"/>
      <c r="H4" s="282" t="s">
        <v>137</v>
      </c>
      <c r="I4" s="282" t="s">
        <v>136</v>
      </c>
      <c r="J4" s="282" t="s">
        <v>134</v>
      </c>
      <c r="K4" s="282" t="s">
        <v>27</v>
      </c>
    </row>
    <row r="5" spans="1:11" ht="21.95" customHeight="1">
      <c r="A5" s="45" t="s">
        <v>9</v>
      </c>
      <c r="B5" s="171">
        <v>113565.99999999993</v>
      </c>
      <c r="C5" s="10">
        <v>13575.000000000004</v>
      </c>
      <c r="D5" s="10">
        <v>71541</v>
      </c>
      <c r="E5" s="10">
        <v>6750</v>
      </c>
      <c r="F5" s="10">
        <f t="shared" ref="F5:F23" si="0">SUM(C5:E5)</f>
        <v>91866</v>
      </c>
      <c r="G5" s="10"/>
      <c r="H5" s="53">
        <f>C5/F5*100</f>
        <v>14.776957742799299</v>
      </c>
      <c r="I5" s="53">
        <f>D5/F5*100</f>
        <v>77.87538371105741</v>
      </c>
      <c r="J5" s="53">
        <f>E5/F5*100</f>
        <v>7.3476585461432959</v>
      </c>
      <c r="K5" s="53">
        <f>F5/B5*100</f>
        <v>80.892168430692337</v>
      </c>
    </row>
    <row r="6" spans="1:11" ht="21.95" customHeight="1">
      <c r="A6" s="86" t="s">
        <v>10</v>
      </c>
      <c r="B6" s="114">
        <v>8442667</v>
      </c>
      <c r="C6" s="79">
        <v>214151.00000000006</v>
      </c>
      <c r="D6" s="79">
        <v>7568716.9999999991</v>
      </c>
      <c r="E6" s="79">
        <v>21750</v>
      </c>
      <c r="F6" s="79">
        <f t="shared" si="0"/>
        <v>7804617.9999999991</v>
      </c>
      <c r="G6" s="79"/>
      <c r="H6" s="105">
        <f t="shared" ref="H6:H23" si="1">C6/F6*100</f>
        <v>2.7439011108551381</v>
      </c>
      <c r="I6" s="105">
        <f t="shared" ref="I6:I23" si="2">D6/F6*100</f>
        <v>96.977417728836954</v>
      </c>
      <c r="J6" s="105">
        <f t="shared" ref="J6:J22" si="3">E6/F6*100</f>
        <v>0.27868116030791001</v>
      </c>
      <c r="K6" s="105">
        <f t="shared" ref="K6:K23" si="4">F6/B6*100</f>
        <v>92.442565838496279</v>
      </c>
    </row>
    <row r="7" spans="1:11" ht="21.95" customHeight="1">
      <c r="A7" s="86" t="s">
        <v>11</v>
      </c>
      <c r="B7" s="114">
        <v>4211235359.000001</v>
      </c>
      <c r="C7" s="79">
        <v>152876.00000000009</v>
      </c>
      <c r="D7" s="79">
        <v>4210936548.0000005</v>
      </c>
      <c r="E7" s="79">
        <v>133934.99999999997</v>
      </c>
      <c r="F7" s="79">
        <f t="shared" si="0"/>
        <v>4211223359.0000005</v>
      </c>
      <c r="G7" s="79"/>
      <c r="H7" s="105" t="s">
        <v>245</v>
      </c>
      <c r="I7" s="105">
        <f t="shared" si="2"/>
        <v>99.993189366235185</v>
      </c>
      <c r="J7" s="105" t="s">
        <v>245</v>
      </c>
      <c r="K7" s="105">
        <f t="shared" si="4"/>
        <v>99.999715047985276</v>
      </c>
    </row>
    <row r="8" spans="1:11" ht="21.95" customHeight="1">
      <c r="A8" s="86" t="s">
        <v>12</v>
      </c>
      <c r="B8" s="114">
        <v>1950974.9999999998</v>
      </c>
      <c r="C8" s="79">
        <v>60005.999999999985</v>
      </c>
      <c r="D8" s="79">
        <v>1876568.0000000005</v>
      </c>
      <c r="E8" s="166">
        <v>0</v>
      </c>
      <c r="F8" s="79">
        <f t="shared" si="0"/>
        <v>1936574.0000000005</v>
      </c>
      <c r="G8" s="79"/>
      <c r="H8" s="105">
        <f t="shared" si="1"/>
        <v>3.0985647850275782</v>
      </c>
      <c r="I8" s="105">
        <f t="shared" si="2"/>
        <v>96.901435214972423</v>
      </c>
      <c r="J8" s="105">
        <v>0</v>
      </c>
      <c r="K8" s="105">
        <f t="shared" si="4"/>
        <v>99.261856251361536</v>
      </c>
    </row>
    <row r="9" spans="1:11" ht="21.95" customHeight="1">
      <c r="A9" s="86" t="s">
        <v>13</v>
      </c>
      <c r="B9" s="114">
        <v>503745.00000000006</v>
      </c>
      <c r="C9" s="79">
        <v>135700.00000000012</v>
      </c>
      <c r="D9" s="79">
        <v>368045.00000000006</v>
      </c>
      <c r="E9" s="166">
        <v>0</v>
      </c>
      <c r="F9" s="79">
        <f t="shared" si="0"/>
        <v>503745.00000000017</v>
      </c>
      <c r="G9" s="79"/>
      <c r="H9" s="105">
        <f t="shared" si="1"/>
        <v>26.9382326375448</v>
      </c>
      <c r="I9" s="105">
        <f t="shared" si="2"/>
        <v>73.0617673624552</v>
      </c>
      <c r="J9" s="105">
        <v>0</v>
      </c>
      <c r="K9" s="105">
        <f t="shared" si="4"/>
        <v>100.00000000000003</v>
      </c>
    </row>
    <row r="10" spans="1:11" ht="21.95" customHeight="1">
      <c r="A10" s="86" t="s">
        <v>14</v>
      </c>
      <c r="B10" s="114">
        <v>2000074062.0000002</v>
      </c>
      <c r="C10" s="79">
        <v>62511.000000000022</v>
      </c>
      <c r="D10" s="79">
        <v>2000003303</v>
      </c>
      <c r="E10" s="166">
        <v>0</v>
      </c>
      <c r="F10" s="79">
        <f t="shared" si="0"/>
        <v>2000065814</v>
      </c>
      <c r="G10" s="79"/>
      <c r="H10" s="105" t="s">
        <v>245</v>
      </c>
      <c r="I10" s="105">
        <f t="shared" si="2"/>
        <v>99.996874552849093</v>
      </c>
      <c r="J10" s="105">
        <v>0</v>
      </c>
      <c r="K10" s="105">
        <f t="shared" si="4"/>
        <v>99.999587615270997</v>
      </c>
    </row>
    <row r="11" spans="1:11" ht="21.95" customHeight="1">
      <c r="A11" s="86" t="s">
        <v>15</v>
      </c>
      <c r="B11" s="114">
        <v>7269997.0000000019</v>
      </c>
      <c r="C11" s="79">
        <v>1243134.0000000002</v>
      </c>
      <c r="D11" s="79">
        <v>397857</v>
      </c>
      <c r="E11" s="79">
        <v>15646</v>
      </c>
      <c r="F11" s="79">
        <f t="shared" si="0"/>
        <v>1656637.0000000002</v>
      </c>
      <c r="G11" s="79"/>
      <c r="H11" s="105">
        <f t="shared" si="1"/>
        <v>75.039613385430854</v>
      </c>
      <c r="I11" s="105">
        <f t="shared" si="2"/>
        <v>24.015943142643799</v>
      </c>
      <c r="J11" s="105">
        <f t="shared" si="3"/>
        <v>0.94444347192535227</v>
      </c>
      <c r="K11" s="105">
        <f t="shared" si="4"/>
        <v>22.78731339228888</v>
      </c>
    </row>
    <row r="12" spans="1:11" ht="21.95" customHeight="1">
      <c r="A12" s="86" t="s">
        <v>16</v>
      </c>
      <c r="B12" s="114">
        <v>89072164.99999994</v>
      </c>
      <c r="C12" s="79">
        <v>1396610</v>
      </c>
      <c r="D12" s="79">
        <v>85679166.999999985</v>
      </c>
      <c r="E12" s="79">
        <v>194636</v>
      </c>
      <c r="F12" s="79">
        <f t="shared" si="0"/>
        <v>87270412.999999985</v>
      </c>
      <c r="G12" s="79"/>
      <c r="H12" s="105">
        <f t="shared" si="1"/>
        <v>1.6003247286110589</v>
      </c>
      <c r="I12" s="105">
        <f t="shared" si="2"/>
        <v>98.176648940575078</v>
      </c>
      <c r="J12" s="105">
        <f t="shared" si="3"/>
        <v>0.22302633081385789</v>
      </c>
      <c r="K12" s="105">
        <f t="shared" si="4"/>
        <v>97.977199723392872</v>
      </c>
    </row>
    <row r="13" spans="1:11" ht="21.95" customHeight="1">
      <c r="A13" s="86" t="s">
        <v>17</v>
      </c>
      <c r="B13" s="114">
        <v>3209807081.0000005</v>
      </c>
      <c r="C13" s="79">
        <v>870951.99999999988</v>
      </c>
      <c r="D13" s="79">
        <v>3208539181</v>
      </c>
      <c r="E13" s="79">
        <v>16948</v>
      </c>
      <c r="F13" s="79">
        <f t="shared" si="0"/>
        <v>3209427081</v>
      </c>
      <c r="G13" s="79"/>
      <c r="H13" s="105" t="s">
        <v>245</v>
      </c>
      <c r="I13" s="105">
        <f t="shared" si="2"/>
        <v>99.972334626162521</v>
      </c>
      <c r="J13" s="105" t="s">
        <v>245</v>
      </c>
      <c r="K13" s="105">
        <f t="shared" si="4"/>
        <v>99.9881612822699</v>
      </c>
    </row>
    <row r="14" spans="1:11" ht="21.95" customHeight="1">
      <c r="A14" s="86" t="s">
        <v>18</v>
      </c>
      <c r="B14" s="114">
        <v>235002</v>
      </c>
      <c r="C14" s="79">
        <v>82852</v>
      </c>
      <c r="D14" s="79">
        <v>1800</v>
      </c>
      <c r="E14" s="79">
        <v>81850</v>
      </c>
      <c r="F14" s="79">
        <f t="shared" si="0"/>
        <v>166502</v>
      </c>
      <c r="G14" s="79"/>
      <c r="H14" s="105">
        <f t="shared" si="1"/>
        <v>49.760363238880011</v>
      </c>
      <c r="I14" s="105">
        <f t="shared" si="2"/>
        <v>1.0810680952781349</v>
      </c>
      <c r="J14" s="105">
        <f t="shared" si="3"/>
        <v>49.158568665841848</v>
      </c>
      <c r="K14" s="105">
        <f t="shared" si="4"/>
        <v>70.851311903728472</v>
      </c>
    </row>
    <row r="15" spans="1:11" ht="21.95" customHeight="1">
      <c r="A15" s="86" t="s">
        <v>19</v>
      </c>
      <c r="B15" s="114">
        <v>2590627.9999999991</v>
      </c>
      <c r="C15" s="79">
        <v>751410.99999999977</v>
      </c>
      <c r="D15" s="79">
        <v>14256</v>
      </c>
      <c r="E15" s="166">
        <v>0</v>
      </c>
      <c r="F15" s="79">
        <f t="shared" si="0"/>
        <v>765666.99999999977</v>
      </c>
      <c r="G15" s="79"/>
      <c r="H15" s="105">
        <f t="shared" si="1"/>
        <v>98.138093975579466</v>
      </c>
      <c r="I15" s="105">
        <f t="shared" si="2"/>
        <v>1.8619060244205385</v>
      </c>
      <c r="J15" s="105">
        <v>0</v>
      </c>
      <c r="K15" s="105">
        <f t="shared" si="4"/>
        <v>29.555266136241869</v>
      </c>
    </row>
    <row r="16" spans="1:11" ht="21.95" customHeight="1">
      <c r="A16" s="86" t="s">
        <v>20</v>
      </c>
      <c r="B16" s="114">
        <v>50812168</v>
      </c>
      <c r="C16" s="79">
        <v>2284195</v>
      </c>
      <c r="D16" s="79">
        <v>39004193</v>
      </c>
      <c r="E16" s="79">
        <v>102780</v>
      </c>
      <c r="F16" s="79">
        <f>SUM(C16:E16)</f>
        <v>41391168</v>
      </c>
      <c r="G16" s="79"/>
      <c r="H16" s="105">
        <f t="shared" si="1"/>
        <v>5.5185565191105503</v>
      </c>
      <c r="I16" s="105">
        <f t="shared" si="2"/>
        <v>94.233129637704351</v>
      </c>
      <c r="J16" s="105" t="s">
        <v>245</v>
      </c>
      <c r="K16" s="105">
        <f t="shared" si="4"/>
        <v>81.459165450291366</v>
      </c>
    </row>
    <row r="17" spans="1:11" ht="21.95" customHeight="1">
      <c r="A17" s="86" t="s">
        <v>21</v>
      </c>
      <c r="B17" s="114">
        <v>408914.00000000006</v>
      </c>
      <c r="C17" s="79">
        <v>149699.99999999997</v>
      </c>
      <c r="D17" s="79">
        <v>255064</v>
      </c>
      <c r="E17" s="79">
        <v>3850</v>
      </c>
      <c r="F17" s="79">
        <f t="shared" si="0"/>
        <v>408614</v>
      </c>
      <c r="G17" s="79"/>
      <c r="H17" s="105">
        <f t="shared" si="1"/>
        <v>36.63604281791617</v>
      </c>
      <c r="I17" s="105">
        <f t="shared" si="2"/>
        <v>62.421747664054585</v>
      </c>
      <c r="J17" s="105">
        <f t="shared" si="3"/>
        <v>0.94220951802924024</v>
      </c>
      <c r="K17" s="105">
        <f t="shared" si="4"/>
        <v>99.926634940354191</v>
      </c>
    </row>
    <row r="18" spans="1:11" ht="21.95" customHeight="1">
      <c r="A18" s="86" t="s">
        <v>22</v>
      </c>
      <c r="B18" s="114">
        <v>245760.00000000006</v>
      </c>
      <c r="C18" s="79">
        <v>86230</v>
      </c>
      <c r="D18" s="79">
        <v>36888</v>
      </c>
      <c r="E18" s="79">
        <v>92642</v>
      </c>
      <c r="F18" s="79">
        <f t="shared" si="0"/>
        <v>215760</v>
      </c>
      <c r="G18" s="79"/>
      <c r="H18" s="105">
        <f t="shared" si="1"/>
        <v>39.965702632554688</v>
      </c>
      <c r="I18" s="105">
        <f t="shared" si="2"/>
        <v>17.096774193548388</v>
      </c>
      <c r="J18" s="105">
        <f t="shared" si="3"/>
        <v>42.937523173896928</v>
      </c>
      <c r="K18" s="105">
        <f t="shared" si="4"/>
        <v>87.792968749999972</v>
      </c>
    </row>
    <row r="19" spans="1:11" ht="21.95" customHeight="1">
      <c r="A19" s="86" t="s">
        <v>23</v>
      </c>
      <c r="B19" s="114">
        <v>102724.99999999997</v>
      </c>
      <c r="C19" s="79">
        <v>58152.999999999985</v>
      </c>
      <c r="D19" s="166">
        <v>0</v>
      </c>
      <c r="E19" s="79">
        <v>44572</v>
      </c>
      <c r="F19" s="79">
        <f t="shared" si="0"/>
        <v>102724.99999999999</v>
      </c>
      <c r="G19" s="79"/>
      <c r="H19" s="105">
        <f t="shared" si="1"/>
        <v>56.610367486006318</v>
      </c>
      <c r="I19" s="105">
        <v>0</v>
      </c>
      <c r="J19" s="105">
        <f t="shared" si="3"/>
        <v>43.389632513993682</v>
      </c>
      <c r="K19" s="105">
        <f t="shared" si="4"/>
        <v>100.00000000000003</v>
      </c>
    </row>
    <row r="20" spans="1:11" ht="21.95" customHeight="1">
      <c r="A20" s="86" t="s">
        <v>24</v>
      </c>
      <c r="B20" s="114">
        <v>1924628.0000000009</v>
      </c>
      <c r="C20" s="79">
        <v>373627.99999999994</v>
      </c>
      <c r="D20" s="166">
        <v>0</v>
      </c>
      <c r="E20" s="166">
        <v>0</v>
      </c>
      <c r="F20" s="79">
        <f t="shared" si="0"/>
        <v>373627.99999999994</v>
      </c>
      <c r="G20" s="79"/>
      <c r="H20" s="105">
        <f t="shared" si="1"/>
        <v>100</v>
      </c>
      <c r="I20" s="105">
        <v>0</v>
      </c>
      <c r="J20" s="105">
        <v>0</v>
      </c>
      <c r="K20" s="105">
        <f t="shared" si="4"/>
        <v>19.41299825212975</v>
      </c>
    </row>
    <row r="21" spans="1:11" ht="21.95" customHeight="1">
      <c r="A21" s="86" t="s">
        <v>25</v>
      </c>
      <c r="B21" s="114">
        <v>144496.00000000003</v>
      </c>
      <c r="C21" s="79">
        <v>76418.999999999971</v>
      </c>
      <c r="D21" s="166">
        <v>0</v>
      </c>
      <c r="E21" s="79">
        <v>24997</v>
      </c>
      <c r="F21" s="79">
        <f t="shared" si="0"/>
        <v>101415.99999999997</v>
      </c>
      <c r="G21" s="79"/>
      <c r="H21" s="105">
        <f t="shared" si="1"/>
        <v>75.352015461071218</v>
      </c>
      <c r="I21" s="105">
        <v>0</v>
      </c>
      <c r="J21" s="105">
        <f t="shared" si="3"/>
        <v>24.647984538928775</v>
      </c>
      <c r="K21" s="105">
        <f t="shared" si="4"/>
        <v>70.186025910751823</v>
      </c>
    </row>
    <row r="22" spans="1:11" ht="21.95" customHeight="1">
      <c r="A22" s="45" t="s">
        <v>26</v>
      </c>
      <c r="B22" s="172">
        <v>9862351.9999999963</v>
      </c>
      <c r="C22" s="10">
        <v>396307.99999999994</v>
      </c>
      <c r="D22" s="10">
        <v>588924</v>
      </c>
      <c r="E22" s="10">
        <v>2866560</v>
      </c>
      <c r="F22" s="10">
        <f t="shared" si="0"/>
        <v>3851792</v>
      </c>
      <c r="G22" s="10"/>
      <c r="H22" s="53">
        <f t="shared" si="1"/>
        <v>10.288925258684788</v>
      </c>
      <c r="I22" s="53">
        <f t="shared" si="2"/>
        <v>15.289610653950161</v>
      </c>
      <c r="J22" s="53">
        <f t="shared" si="3"/>
        <v>74.421464087365052</v>
      </c>
      <c r="K22" s="53">
        <f t="shared" si="4"/>
        <v>39.055511301969368</v>
      </c>
    </row>
    <row r="23" spans="1:11" ht="21.95" customHeight="1" thickBot="1">
      <c r="A23" s="275" t="s">
        <v>27</v>
      </c>
      <c r="B23" s="276">
        <v>9945834027.0000019</v>
      </c>
      <c r="C23" s="101">
        <v>8408411</v>
      </c>
      <c r="D23" s="101">
        <v>9906379789.0000076</v>
      </c>
      <c r="E23" s="101">
        <v>3606916</v>
      </c>
      <c r="F23" s="101">
        <f t="shared" si="0"/>
        <v>9918395116.0000076</v>
      </c>
      <c r="G23" s="101"/>
      <c r="H23" s="103">
        <f t="shared" si="1"/>
        <v>8.4775922935716147E-2</v>
      </c>
      <c r="I23" s="103">
        <f t="shared" si="2"/>
        <v>99.878858153365798</v>
      </c>
      <c r="J23" s="103" t="s">
        <v>245</v>
      </c>
      <c r="K23" s="103">
        <f t="shared" si="4"/>
        <v>99.724116540397659</v>
      </c>
    </row>
    <row r="24" spans="1:11" ht="21" customHeight="1" thickTop="1">
      <c r="A24" s="377" t="s">
        <v>215</v>
      </c>
      <c r="B24" s="377"/>
      <c r="C24" s="377"/>
      <c r="D24" s="377"/>
      <c r="E24" s="377"/>
      <c r="F24" s="377"/>
      <c r="G24" s="377"/>
      <c r="H24" s="377"/>
      <c r="I24" s="377"/>
      <c r="J24" s="377"/>
      <c r="K24" s="377"/>
    </row>
    <row r="25" spans="1:11" ht="15" customHeight="1">
      <c r="A25" s="108" t="s">
        <v>386</v>
      </c>
      <c r="B25" s="108"/>
      <c r="C25" s="108"/>
      <c r="D25" s="108"/>
      <c r="E25" s="301"/>
      <c r="F25" s="301"/>
      <c r="G25" s="301"/>
      <c r="H25" s="301"/>
    </row>
    <row r="26" spans="1:11" ht="3.75" customHeight="1">
      <c r="B26" s="149"/>
      <c r="C26" s="149"/>
    </row>
    <row r="27" spans="1:11" ht="6.75" customHeight="1" thickBot="1">
      <c r="B27" s="149"/>
      <c r="C27" s="149"/>
    </row>
    <row r="28" spans="1:11" ht="19.5" customHeight="1">
      <c r="A28" s="354" t="s">
        <v>437</v>
      </c>
      <c r="B28" s="354"/>
      <c r="C28" s="366">
        <v>85</v>
      </c>
      <c r="D28" s="366"/>
      <c r="E28" s="366"/>
      <c r="F28" s="366"/>
      <c r="G28" s="366"/>
      <c r="H28" s="366"/>
      <c r="I28" s="366"/>
      <c r="J28" s="366"/>
      <c r="K28" s="366"/>
    </row>
  </sheetData>
  <mergeCells count="8">
    <mergeCell ref="C28:K28"/>
    <mergeCell ref="A24:K24"/>
    <mergeCell ref="A1:K1"/>
    <mergeCell ref="A2:K2"/>
    <mergeCell ref="A3:A4"/>
    <mergeCell ref="B3:B4"/>
    <mergeCell ref="C3:F3"/>
    <mergeCell ref="H3:K3"/>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sheetPr>
    <tabColor rgb="FF00B050"/>
  </sheetPr>
  <dimension ref="A1:U27"/>
  <sheetViews>
    <sheetView rightToLeft="1" view="pageBreakPreview" topLeftCell="R1" zoomScaleSheetLayoutView="100" workbookViewId="0">
      <selection activeCell="AA5" sqref="AA5"/>
    </sheetView>
  </sheetViews>
  <sheetFormatPr defaultRowHeight="14.25"/>
  <cols>
    <col min="1" max="1" width="12.875" style="273" customWidth="1"/>
    <col min="2" max="2" width="10.5" style="273" customWidth="1"/>
    <col min="3" max="3" width="12.25" style="273" customWidth="1"/>
    <col min="4" max="4" width="10.125" style="273" customWidth="1"/>
    <col min="5" max="5" width="12.375" style="273" customWidth="1"/>
    <col min="6" max="6" width="16.75" style="273" customWidth="1"/>
    <col min="7" max="7" width="10.375" style="273" customWidth="1"/>
    <col min="8" max="8" width="11.875" style="273" customWidth="1"/>
    <col min="9" max="9" width="11.75" style="273" customWidth="1"/>
    <col min="10" max="10" width="10.125" style="273" customWidth="1"/>
    <col min="11" max="11" width="10.875" style="273" customWidth="1"/>
    <col min="12" max="12" width="14.75" style="273" customWidth="1"/>
    <col min="13" max="13" width="12.375" style="273" customWidth="1"/>
    <col min="14" max="14" width="11.75" style="273" customWidth="1"/>
    <col min="15" max="16" width="11.375" style="273" customWidth="1"/>
    <col min="17" max="17" width="10.625" style="273" customWidth="1"/>
    <col min="18" max="18" width="11.75" style="273" customWidth="1"/>
    <col min="19" max="19" width="17.375" style="273" customWidth="1"/>
    <col min="20" max="20" width="12.375" style="273" customWidth="1"/>
    <col min="21" max="21" width="17.25" style="273" customWidth="1"/>
    <col min="22" max="222" width="9.125" style="273"/>
    <col min="223" max="223" width="14" style="273" customWidth="1"/>
    <col min="224" max="224" width="18" style="273" customWidth="1"/>
    <col min="225" max="225" width="11.875" style="273" customWidth="1"/>
    <col min="226" max="226" width="12.125" style="273" customWidth="1"/>
    <col min="227" max="227" width="11.625" style="273" customWidth="1"/>
    <col min="228" max="228" width="9.75" style="273" customWidth="1"/>
    <col min="229" max="229" width="0.625" style="273" customWidth="1"/>
    <col min="230" max="230" width="12.125" style="273" customWidth="1"/>
    <col min="231" max="231" width="11.875" style="273" customWidth="1"/>
    <col min="232" max="233" width="12.125" style="273" customWidth="1"/>
    <col min="234" max="478" width="9.125" style="273"/>
    <col min="479" max="479" width="14" style="273" customWidth="1"/>
    <col min="480" max="480" width="18" style="273" customWidth="1"/>
    <col min="481" max="481" width="11.875" style="273" customWidth="1"/>
    <col min="482" max="482" width="12.125" style="273" customWidth="1"/>
    <col min="483" max="483" width="11.625" style="273" customWidth="1"/>
    <col min="484" max="484" width="9.75" style="273" customWidth="1"/>
    <col min="485" max="485" width="0.625" style="273" customWidth="1"/>
    <col min="486" max="486" width="12.125" style="273" customWidth="1"/>
    <col min="487" max="487" width="11.875" style="273" customWidth="1"/>
    <col min="488" max="489" width="12.125" style="273" customWidth="1"/>
    <col min="490" max="734" width="9.125" style="273"/>
    <col min="735" max="735" width="14" style="273" customWidth="1"/>
    <col min="736" max="736" width="18" style="273" customWidth="1"/>
    <col min="737" max="737" width="11.875" style="273" customWidth="1"/>
    <col min="738" max="738" width="12.125" style="273" customWidth="1"/>
    <col min="739" max="739" width="11.625" style="273" customWidth="1"/>
    <col min="740" max="740" width="9.75" style="273" customWidth="1"/>
    <col min="741" max="741" width="0.625" style="273" customWidth="1"/>
    <col min="742" max="742" width="12.125" style="273" customWidth="1"/>
    <col min="743" max="743" width="11.875" style="273" customWidth="1"/>
    <col min="744" max="745" width="12.125" style="273" customWidth="1"/>
    <col min="746" max="990" width="9.125" style="273"/>
    <col min="991" max="991" width="14" style="273" customWidth="1"/>
    <col min="992" max="992" width="18" style="273" customWidth="1"/>
    <col min="993" max="993" width="11.875" style="273" customWidth="1"/>
    <col min="994" max="994" width="12.125" style="273" customWidth="1"/>
    <col min="995" max="995" width="11.625" style="273" customWidth="1"/>
    <col min="996" max="996" width="9.75" style="273" customWidth="1"/>
    <col min="997" max="997" width="0.625" style="273" customWidth="1"/>
    <col min="998" max="998" width="12.125" style="273" customWidth="1"/>
    <col min="999" max="999" width="11.875" style="273" customWidth="1"/>
    <col min="1000" max="1001" width="12.125" style="273" customWidth="1"/>
    <col min="1002" max="1246" width="9.125" style="273"/>
    <col min="1247" max="1247" width="14" style="273" customWidth="1"/>
    <col min="1248" max="1248" width="18" style="273" customWidth="1"/>
    <col min="1249" max="1249" width="11.875" style="273" customWidth="1"/>
    <col min="1250" max="1250" width="12.125" style="273" customWidth="1"/>
    <col min="1251" max="1251" width="11.625" style="273" customWidth="1"/>
    <col min="1252" max="1252" width="9.75" style="273" customWidth="1"/>
    <col min="1253" max="1253" width="0.625" style="273" customWidth="1"/>
    <col min="1254" max="1254" width="12.125" style="273" customWidth="1"/>
    <col min="1255" max="1255" width="11.875" style="273" customWidth="1"/>
    <col min="1256" max="1257" width="12.125" style="273" customWidth="1"/>
    <col min="1258" max="1502" width="9.125" style="273"/>
    <col min="1503" max="1503" width="14" style="273" customWidth="1"/>
    <col min="1504" max="1504" width="18" style="273" customWidth="1"/>
    <col min="1505" max="1505" width="11.875" style="273" customWidth="1"/>
    <col min="1506" max="1506" width="12.125" style="273" customWidth="1"/>
    <col min="1507" max="1507" width="11.625" style="273" customWidth="1"/>
    <col min="1508" max="1508" width="9.75" style="273" customWidth="1"/>
    <col min="1509" max="1509" width="0.625" style="273" customWidth="1"/>
    <col min="1510" max="1510" width="12.125" style="273" customWidth="1"/>
    <col min="1511" max="1511" width="11.875" style="273" customWidth="1"/>
    <col min="1512" max="1513" width="12.125" style="273" customWidth="1"/>
    <col min="1514" max="1758" width="9.125" style="273"/>
    <col min="1759" max="1759" width="14" style="273" customWidth="1"/>
    <col min="1760" max="1760" width="18" style="273" customWidth="1"/>
    <col min="1761" max="1761" width="11.875" style="273" customWidth="1"/>
    <col min="1762" max="1762" width="12.125" style="273" customWidth="1"/>
    <col min="1763" max="1763" width="11.625" style="273" customWidth="1"/>
    <col min="1764" max="1764" width="9.75" style="273" customWidth="1"/>
    <col min="1765" max="1765" width="0.625" style="273" customWidth="1"/>
    <col min="1766" max="1766" width="12.125" style="273" customWidth="1"/>
    <col min="1767" max="1767" width="11.875" style="273" customWidth="1"/>
    <col min="1768" max="1769" width="12.125" style="273" customWidth="1"/>
    <col min="1770" max="2014" width="9.125" style="273"/>
    <col min="2015" max="2015" width="14" style="273" customWidth="1"/>
    <col min="2016" max="2016" width="18" style="273" customWidth="1"/>
    <col min="2017" max="2017" width="11.875" style="273" customWidth="1"/>
    <col min="2018" max="2018" width="12.125" style="273" customWidth="1"/>
    <col min="2019" max="2019" width="11.625" style="273" customWidth="1"/>
    <col min="2020" max="2020" width="9.75" style="273" customWidth="1"/>
    <col min="2021" max="2021" width="0.625" style="273" customWidth="1"/>
    <col min="2022" max="2022" width="12.125" style="273" customWidth="1"/>
    <col min="2023" max="2023" width="11.875" style="273" customWidth="1"/>
    <col min="2024" max="2025" width="12.125" style="273" customWidth="1"/>
    <col min="2026" max="2270" width="9.125" style="273"/>
    <col min="2271" max="2271" width="14" style="273" customWidth="1"/>
    <col min="2272" max="2272" width="18" style="273" customWidth="1"/>
    <col min="2273" max="2273" width="11.875" style="273" customWidth="1"/>
    <col min="2274" max="2274" width="12.125" style="273" customWidth="1"/>
    <col min="2275" max="2275" width="11.625" style="273" customWidth="1"/>
    <col min="2276" max="2276" width="9.75" style="273" customWidth="1"/>
    <col min="2277" max="2277" width="0.625" style="273" customWidth="1"/>
    <col min="2278" max="2278" width="12.125" style="273" customWidth="1"/>
    <col min="2279" max="2279" width="11.875" style="273" customWidth="1"/>
    <col min="2280" max="2281" width="12.125" style="273" customWidth="1"/>
    <col min="2282" max="2526" width="9.125" style="273"/>
    <col min="2527" max="2527" width="14" style="273" customWidth="1"/>
    <col min="2528" max="2528" width="18" style="273" customWidth="1"/>
    <col min="2529" max="2529" width="11.875" style="273" customWidth="1"/>
    <col min="2530" max="2530" width="12.125" style="273" customWidth="1"/>
    <col min="2531" max="2531" width="11.625" style="273" customWidth="1"/>
    <col min="2532" max="2532" width="9.75" style="273" customWidth="1"/>
    <col min="2533" max="2533" width="0.625" style="273" customWidth="1"/>
    <col min="2534" max="2534" width="12.125" style="273" customWidth="1"/>
    <col min="2535" max="2535" width="11.875" style="273" customWidth="1"/>
    <col min="2536" max="2537" width="12.125" style="273" customWidth="1"/>
    <col min="2538" max="2782" width="9.125" style="273"/>
    <col min="2783" max="2783" width="14" style="273" customWidth="1"/>
    <col min="2784" max="2784" width="18" style="273" customWidth="1"/>
    <col min="2785" max="2785" width="11.875" style="273" customWidth="1"/>
    <col min="2786" max="2786" width="12.125" style="273" customWidth="1"/>
    <col min="2787" max="2787" width="11.625" style="273" customWidth="1"/>
    <col min="2788" max="2788" width="9.75" style="273" customWidth="1"/>
    <col min="2789" max="2789" width="0.625" style="273" customWidth="1"/>
    <col min="2790" max="2790" width="12.125" style="273" customWidth="1"/>
    <col min="2791" max="2791" width="11.875" style="273" customWidth="1"/>
    <col min="2792" max="2793" width="12.125" style="273" customWidth="1"/>
    <col min="2794" max="3038" width="9.125" style="273"/>
    <col min="3039" max="3039" width="14" style="273" customWidth="1"/>
    <col min="3040" max="3040" width="18" style="273" customWidth="1"/>
    <col min="3041" max="3041" width="11.875" style="273" customWidth="1"/>
    <col min="3042" max="3042" width="12.125" style="273" customWidth="1"/>
    <col min="3043" max="3043" width="11.625" style="273" customWidth="1"/>
    <col min="3044" max="3044" width="9.75" style="273" customWidth="1"/>
    <col min="3045" max="3045" width="0.625" style="273" customWidth="1"/>
    <col min="3046" max="3046" width="12.125" style="273" customWidth="1"/>
    <col min="3047" max="3047" width="11.875" style="273" customWidth="1"/>
    <col min="3048" max="3049" width="12.125" style="273" customWidth="1"/>
    <col min="3050" max="3294" width="9.125" style="273"/>
    <col min="3295" max="3295" width="14" style="273" customWidth="1"/>
    <col min="3296" max="3296" width="18" style="273" customWidth="1"/>
    <col min="3297" max="3297" width="11.875" style="273" customWidth="1"/>
    <col min="3298" max="3298" width="12.125" style="273" customWidth="1"/>
    <col min="3299" max="3299" width="11.625" style="273" customWidth="1"/>
    <col min="3300" max="3300" width="9.75" style="273" customWidth="1"/>
    <col min="3301" max="3301" width="0.625" style="273" customWidth="1"/>
    <col min="3302" max="3302" width="12.125" style="273" customWidth="1"/>
    <col min="3303" max="3303" width="11.875" style="273" customWidth="1"/>
    <col min="3304" max="3305" width="12.125" style="273" customWidth="1"/>
    <col min="3306" max="3550" width="9.125" style="273"/>
    <col min="3551" max="3551" width="14" style="273" customWidth="1"/>
    <col min="3552" max="3552" width="18" style="273" customWidth="1"/>
    <col min="3553" max="3553" width="11.875" style="273" customWidth="1"/>
    <col min="3554" max="3554" width="12.125" style="273" customWidth="1"/>
    <col min="3555" max="3555" width="11.625" style="273" customWidth="1"/>
    <col min="3556" max="3556" width="9.75" style="273" customWidth="1"/>
    <col min="3557" max="3557" width="0.625" style="273" customWidth="1"/>
    <col min="3558" max="3558" width="12.125" style="273" customWidth="1"/>
    <col min="3559" max="3559" width="11.875" style="273" customWidth="1"/>
    <col min="3560" max="3561" width="12.125" style="273" customWidth="1"/>
    <col min="3562" max="3806" width="9.125" style="273"/>
    <col min="3807" max="3807" width="14" style="273" customWidth="1"/>
    <col min="3808" max="3808" width="18" style="273" customWidth="1"/>
    <col min="3809" max="3809" width="11.875" style="273" customWidth="1"/>
    <col min="3810" max="3810" width="12.125" style="273" customWidth="1"/>
    <col min="3811" max="3811" width="11.625" style="273" customWidth="1"/>
    <col min="3812" max="3812" width="9.75" style="273" customWidth="1"/>
    <col min="3813" max="3813" width="0.625" style="273" customWidth="1"/>
    <col min="3814" max="3814" width="12.125" style="273" customWidth="1"/>
    <col min="3815" max="3815" width="11.875" style="273" customWidth="1"/>
    <col min="3816" max="3817" width="12.125" style="273" customWidth="1"/>
    <col min="3818" max="4062" width="9.125" style="273"/>
    <col min="4063" max="4063" width="14" style="273" customWidth="1"/>
    <col min="4064" max="4064" width="18" style="273" customWidth="1"/>
    <col min="4065" max="4065" width="11.875" style="273" customWidth="1"/>
    <col min="4066" max="4066" width="12.125" style="273" customWidth="1"/>
    <col min="4067" max="4067" width="11.625" style="273" customWidth="1"/>
    <col min="4068" max="4068" width="9.75" style="273" customWidth="1"/>
    <col min="4069" max="4069" width="0.625" style="273" customWidth="1"/>
    <col min="4070" max="4070" width="12.125" style="273" customWidth="1"/>
    <col min="4071" max="4071" width="11.875" style="273" customWidth="1"/>
    <col min="4072" max="4073" width="12.125" style="273" customWidth="1"/>
    <col min="4074" max="4318" width="9.125" style="273"/>
    <col min="4319" max="4319" width="14" style="273" customWidth="1"/>
    <col min="4320" max="4320" width="18" style="273" customWidth="1"/>
    <col min="4321" max="4321" width="11.875" style="273" customWidth="1"/>
    <col min="4322" max="4322" width="12.125" style="273" customWidth="1"/>
    <col min="4323" max="4323" width="11.625" style="273" customWidth="1"/>
    <col min="4324" max="4324" width="9.75" style="273" customWidth="1"/>
    <col min="4325" max="4325" width="0.625" style="273" customWidth="1"/>
    <col min="4326" max="4326" width="12.125" style="273" customWidth="1"/>
    <col min="4327" max="4327" width="11.875" style="273" customWidth="1"/>
    <col min="4328" max="4329" width="12.125" style="273" customWidth="1"/>
    <col min="4330" max="4574" width="9.125" style="273"/>
    <col min="4575" max="4575" width="14" style="273" customWidth="1"/>
    <col min="4576" max="4576" width="18" style="273" customWidth="1"/>
    <col min="4577" max="4577" width="11.875" style="273" customWidth="1"/>
    <col min="4578" max="4578" width="12.125" style="273" customWidth="1"/>
    <col min="4579" max="4579" width="11.625" style="273" customWidth="1"/>
    <col min="4580" max="4580" width="9.75" style="273" customWidth="1"/>
    <col min="4581" max="4581" width="0.625" style="273" customWidth="1"/>
    <col min="4582" max="4582" width="12.125" style="273" customWidth="1"/>
    <col min="4583" max="4583" width="11.875" style="273" customWidth="1"/>
    <col min="4584" max="4585" width="12.125" style="273" customWidth="1"/>
    <col min="4586" max="4830" width="9.125" style="273"/>
    <col min="4831" max="4831" width="14" style="273" customWidth="1"/>
    <col min="4832" max="4832" width="18" style="273" customWidth="1"/>
    <col min="4833" max="4833" width="11.875" style="273" customWidth="1"/>
    <col min="4834" max="4834" width="12.125" style="273" customWidth="1"/>
    <col min="4835" max="4835" width="11.625" style="273" customWidth="1"/>
    <col min="4836" max="4836" width="9.75" style="273" customWidth="1"/>
    <col min="4837" max="4837" width="0.625" style="273" customWidth="1"/>
    <col min="4838" max="4838" width="12.125" style="273" customWidth="1"/>
    <col min="4839" max="4839" width="11.875" style="273" customWidth="1"/>
    <col min="4840" max="4841" width="12.125" style="273" customWidth="1"/>
    <col min="4842" max="5086" width="9.125" style="273"/>
    <col min="5087" max="5087" width="14" style="273" customWidth="1"/>
    <col min="5088" max="5088" width="18" style="273" customWidth="1"/>
    <col min="5089" max="5089" width="11.875" style="273" customWidth="1"/>
    <col min="5090" max="5090" width="12.125" style="273" customWidth="1"/>
    <col min="5091" max="5091" width="11.625" style="273" customWidth="1"/>
    <col min="5092" max="5092" width="9.75" style="273" customWidth="1"/>
    <col min="5093" max="5093" width="0.625" style="273" customWidth="1"/>
    <col min="5094" max="5094" width="12.125" style="273" customWidth="1"/>
    <col min="5095" max="5095" width="11.875" style="273" customWidth="1"/>
    <col min="5096" max="5097" width="12.125" style="273" customWidth="1"/>
    <col min="5098" max="5342" width="9.125" style="273"/>
    <col min="5343" max="5343" width="14" style="273" customWidth="1"/>
    <col min="5344" max="5344" width="18" style="273" customWidth="1"/>
    <col min="5345" max="5345" width="11.875" style="273" customWidth="1"/>
    <col min="5346" max="5346" width="12.125" style="273" customWidth="1"/>
    <col min="5347" max="5347" width="11.625" style="273" customWidth="1"/>
    <col min="5348" max="5348" width="9.75" style="273" customWidth="1"/>
    <col min="5349" max="5349" width="0.625" style="273" customWidth="1"/>
    <col min="5350" max="5350" width="12.125" style="273" customWidth="1"/>
    <col min="5351" max="5351" width="11.875" style="273" customWidth="1"/>
    <col min="5352" max="5353" width="12.125" style="273" customWidth="1"/>
    <col min="5354" max="5598" width="9.125" style="273"/>
    <col min="5599" max="5599" width="14" style="273" customWidth="1"/>
    <col min="5600" max="5600" width="18" style="273" customWidth="1"/>
    <col min="5601" max="5601" width="11.875" style="273" customWidth="1"/>
    <col min="5602" max="5602" width="12.125" style="273" customWidth="1"/>
    <col min="5603" max="5603" width="11.625" style="273" customWidth="1"/>
    <col min="5604" max="5604" width="9.75" style="273" customWidth="1"/>
    <col min="5605" max="5605" width="0.625" style="273" customWidth="1"/>
    <col min="5606" max="5606" width="12.125" style="273" customWidth="1"/>
    <col min="5607" max="5607" width="11.875" style="273" customWidth="1"/>
    <col min="5608" max="5609" width="12.125" style="273" customWidth="1"/>
    <col min="5610" max="5854" width="9.125" style="273"/>
    <col min="5855" max="5855" width="14" style="273" customWidth="1"/>
    <col min="5856" max="5856" width="18" style="273" customWidth="1"/>
    <col min="5857" max="5857" width="11.875" style="273" customWidth="1"/>
    <col min="5858" max="5858" width="12.125" style="273" customWidth="1"/>
    <col min="5859" max="5859" width="11.625" style="273" customWidth="1"/>
    <col min="5860" max="5860" width="9.75" style="273" customWidth="1"/>
    <col min="5861" max="5861" width="0.625" style="273" customWidth="1"/>
    <col min="5862" max="5862" width="12.125" style="273" customWidth="1"/>
    <col min="5863" max="5863" width="11.875" style="273" customWidth="1"/>
    <col min="5864" max="5865" width="12.125" style="273" customWidth="1"/>
    <col min="5866" max="6110" width="9.125" style="273"/>
    <col min="6111" max="6111" width="14" style="273" customWidth="1"/>
    <col min="6112" max="6112" width="18" style="273" customWidth="1"/>
    <col min="6113" max="6113" width="11.875" style="273" customWidth="1"/>
    <col min="6114" max="6114" width="12.125" style="273" customWidth="1"/>
    <col min="6115" max="6115" width="11.625" style="273" customWidth="1"/>
    <col min="6116" max="6116" width="9.75" style="273" customWidth="1"/>
    <col min="6117" max="6117" width="0.625" style="273" customWidth="1"/>
    <col min="6118" max="6118" width="12.125" style="273" customWidth="1"/>
    <col min="6119" max="6119" width="11.875" style="273" customWidth="1"/>
    <col min="6120" max="6121" width="12.125" style="273" customWidth="1"/>
    <col min="6122" max="6366" width="9.125" style="273"/>
    <col min="6367" max="6367" width="14" style="273" customWidth="1"/>
    <col min="6368" max="6368" width="18" style="273" customWidth="1"/>
    <col min="6369" max="6369" width="11.875" style="273" customWidth="1"/>
    <col min="6370" max="6370" width="12.125" style="273" customWidth="1"/>
    <col min="6371" max="6371" width="11.625" style="273" customWidth="1"/>
    <col min="6372" max="6372" width="9.75" style="273" customWidth="1"/>
    <col min="6373" max="6373" width="0.625" style="273" customWidth="1"/>
    <col min="6374" max="6374" width="12.125" style="273" customWidth="1"/>
    <col min="6375" max="6375" width="11.875" style="273" customWidth="1"/>
    <col min="6376" max="6377" width="12.125" style="273" customWidth="1"/>
    <col min="6378" max="6622" width="9.125" style="273"/>
    <col min="6623" max="6623" width="14" style="273" customWidth="1"/>
    <col min="6624" max="6624" width="18" style="273" customWidth="1"/>
    <col min="6625" max="6625" width="11.875" style="273" customWidth="1"/>
    <col min="6626" max="6626" width="12.125" style="273" customWidth="1"/>
    <col min="6627" max="6627" width="11.625" style="273" customWidth="1"/>
    <col min="6628" max="6628" width="9.75" style="273" customWidth="1"/>
    <col min="6629" max="6629" width="0.625" style="273" customWidth="1"/>
    <col min="6630" max="6630" width="12.125" style="273" customWidth="1"/>
    <col min="6631" max="6631" width="11.875" style="273" customWidth="1"/>
    <col min="6632" max="6633" width="12.125" style="273" customWidth="1"/>
    <col min="6634" max="6878" width="9.125" style="273"/>
    <col min="6879" max="6879" width="14" style="273" customWidth="1"/>
    <col min="6880" max="6880" width="18" style="273" customWidth="1"/>
    <col min="6881" max="6881" width="11.875" style="273" customWidth="1"/>
    <col min="6882" max="6882" width="12.125" style="273" customWidth="1"/>
    <col min="6883" max="6883" width="11.625" style="273" customWidth="1"/>
    <col min="6884" max="6884" width="9.75" style="273" customWidth="1"/>
    <col min="6885" max="6885" width="0.625" style="273" customWidth="1"/>
    <col min="6886" max="6886" width="12.125" style="273" customWidth="1"/>
    <col min="6887" max="6887" width="11.875" style="273" customWidth="1"/>
    <col min="6888" max="6889" width="12.125" style="273" customWidth="1"/>
    <col min="6890" max="7134" width="9.125" style="273"/>
    <col min="7135" max="7135" width="14" style="273" customWidth="1"/>
    <col min="7136" max="7136" width="18" style="273" customWidth="1"/>
    <col min="7137" max="7137" width="11.875" style="273" customWidth="1"/>
    <col min="7138" max="7138" width="12.125" style="273" customWidth="1"/>
    <col min="7139" max="7139" width="11.625" style="273" customWidth="1"/>
    <col min="7140" max="7140" width="9.75" style="273" customWidth="1"/>
    <col min="7141" max="7141" width="0.625" style="273" customWidth="1"/>
    <col min="7142" max="7142" width="12.125" style="273" customWidth="1"/>
    <col min="7143" max="7143" width="11.875" style="273" customWidth="1"/>
    <col min="7144" max="7145" width="12.125" style="273" customWidth="1"/>
    <col min="7146" max="7390" width="9.125" style="273"/>
    <col min="7391" max="7391" width="14" style="273" customWidth="1"/>
    <col min="7392" max="7392" width="18" style="273" customWidth="1"/>
    <col min="7393" max="7393" width="11.875" style="273" customWidth="1"/>
    <col min="7394" max="7394" width="12.125" style="273" customWidth="1"/>
    <col min="7395" max="7395" width="11.625" style="273" customWidth="1"/>
    <col min="7396" max="7396" width="9.75" style="273" customWidth="1"/>
    <col min="7397" max="7397" width="0.625" style="273" customWidth="1"/>
    <col min="7398" max="7398" width="12.125" style="273" customWidth="1"/>
    <col min="7399" max="7399" width="11.875" style="273" customWidth="1"/>
    <col min="7400" max="7401" width="12.125" style="273" customWidth="1"/>
    <col min="7402" max="7646" width="9.125" style="273"/>
    <col min="7647" max="7647" width="14" style="273" customWidth="1"/>
    <col min="7648" max="7648" width="18" style="273" customWidth="1"/>
    <col min="7649" max="7649" width="11.875" style="273" customWidth="1"/>
    <col min="7650" max="7650" width="12.125" style="273" customWidth="1"/>
    <col min="7651" max="7651" width="11.625" style="273" customWidth="1"/>
    <col min="7652" max="7652" width="9.75" style="273" customWidth="1"/>
    <col min="7653" max="7653" width="0.625" style="273" customWidth="1"/>
    <col min="7654" max="7654" width="12.125" style="273" customWidth="1"/>
    <col min="7655" max="7655" width="11.875" style="273" customWidth="1"/>
    <col min="7656" max="7657" width="12.125" style="273" customWidth="1"/>
    <col min="7658" max="7902" width="9.125" style="273"/>
    <col min="7903" max="7903" width="14" style="273" customWidth="1"/>
    <col min="7904" max="7904" width="18" style="273" customWidth="1"/>
    <col min="7905" max="7905" width="11.875" style="273" customWidth="1"/>
    <col min="7906" max="7906" width="12.125" style="273" customWidth="1"/>
    <col min="7907" max="7907" width="11.625" style="273" customWidth="1"/>
    <col min="7908" max="7908" width="9.75" style="273" customWidth="1"/>
    <col min="7909" max="7909" width="0.625" style="273" customWidth="1"/>
    <col min="7910" max="7910" width="12.125" style="273" customWidth="1"/>
    <col min="7911" max="7911" width="11.875" style="273" customWidth="1"/>
    <col min="7912" max="7913" width="12.125" style="273" customWidth="1"/>
    <col min="7914" max="8158" width="9.125" style="273"/>
    <col min="8159" max="8159" width="14" style="273" customWidth="1"/>
    <col min="8160" max="8160" width="18" style="273" customWidth="1"/>
    <col min="8161" max="8161" width="11.875" style="273" customWidth="1"/>
    <col min="8162" max="8162" width="12.125" style="273" customWidth="1"/>
    <col min="8163" max="8163" width="11.625" style="273" customWidth="1"/>
    <col min="8164" max="8164" width="9.75" style="273" customWidth="1"/>
    <col min="8165" max="8165" width="0.625" style="273" customWidth="1"/>
    <col min="8166" max="8166" width="12.125" style="273" customWidth="1"/>
    <col min="8167" max="8167" width="11.875" style="273" customWidth="1"/>
    <col min="8168" max="8169" width="12.125" style="273" customWidth="1"/>
    <col min="8170" max="8414" width="9.125" style="273"/>
    <col min="8415" max="8415" width="14" style="273" customWidth="1"/>
    <col min="8416" max="8416" width="18" style="273" customWidth="1"/>
    <col min="8417" max="8417" width="11.875" style="273" customWidth="1"/>
    <col min="8418" max="8418" width="12.125" style="273" customWidth="1"/>
    <col min="8419" max="8419" width="11.625" style="273" customWidth="1"/>
    <col min="8420" max="8420" width="9.75" style="273" customWidth="1"/>
    <col min="8421" max="8421" width="0.625" style="273" customWidth="1"/>
    <col min="8422" max="8422" width="12.125" style="273" customWidth="1"/>
    <col min="8423" max="8423" width="11.875" style="273" customWidth="1"/>
    <col min="8424" max="8425" width="12.125" style="273" customWidth="1"/>
    <col min="8426" max="8670" width="9.125" style="273"/>
    <col min="8671" max="8671" width="14" style="273" customWidth="1"/>
    <col min="8672" max="8672" width="18" style="273" customWidth="1"/>
    <col min="8673" max="8673" width="11.875" style="273" customWidth="1"/>
    <col min="8674" max="8674" width="12.125" style="273" customWidth="1"/>
    <col min="8675" max="8675" width="11.625" style="273" customWidth="1"/>
    <col min="8676" max="8676" width="9.75" style="273" customWidth="1"/>
    <col min="8677" max="8677" width="0.625" style="273" customWidth="1"/>
    <col min="8678" max="8678" width="12.125" style="273" customWidth="1"/>
    <col min="8679" max="8679" width="11.875" style="273" customWidth="1"/>
    <col min="8680" max="8681" width="12.125" style="273" customWidth="1"/>
    <col min="8682" max="8926" width="9.125" style="273"/>
    <col min="8927" max="8927" width="14" style="273" customWidth="1"/>
    <col min="8928" max="8928" width="18" style="273" customWidth="1"/>
    <col min="8929" max="8929" width="11.875" style="273" customWidth="1"/>
    <col min="8930" max="8930" width="12.125" style="273" customWidth="1"/>
    <col min="8931" max="8931" width="11.625" style="273" customWidth="1"/>
    <col min="8932" max="8932" width="9.75" style="273" customWidth="1"/>
    <col min="8933" max="8933" width="0.625" style="273" customWidth="1"/>
    <col min="8934" max="8934" width="12.125" style="273" customWidth="1"/>
    <col min="8935" max="8935" width="11.875" style="273" customWidth="1"/>
    <col min="8936" max="8937" width="12.125" style="273" customWidth="1"/>
    <col min="8938" max="9182" width="9.125" style="273"/>
    <col min="9183" max="9183" width="14" style="273" customWidth="1"/>
    <col min="9184" max="9184" width="18" style="273" customWidth="1"/>
    <col min="9185" max="9185" width="11.875" style="273" customWidth="1"/>
    <col min="9186" max="9186" width="12.125" style="273" customWidth="1"/>
    <col min="9187" max="9187" width="11.625" style="273" customWidth="1"/>
    <col min="9188" max="9188" width="9.75" style="273" customWidth="1"/>
    <col min="9189" max="9189" width="0.625" style="273" customWidth="1"/>
    <col min="9190" max="9190" width="12.125" style="273" customWidth="1"/>
    <col min="9191" max="9191" width="11.875" style="273" customWidth="1"/>
    <col min="9192" max="9193" width="12.125" style="273" customWidth="1"/>
    <col min="9194" max="9438" width="9.125" style="273"/>
    <col min="9439" max="9439" width="14" style="273" customWidth="1"/>
    <col min="9440" max="9440" width="18" style="273" customWidth="1"/>
    <col min="9441" max="9441" width="11.875" style="273" customWidth="1"/>
    <col min="9442" max="9442" width="12.125" style="273" customWidth="1"/>
    <col min="9443" max="9443" width="11.625" style="273" customWidth="1"/>
    <col min="9444" max="9444" width="9.75" style="273" customWidth="1"/>
    <col min="9445" max="9445" width="0.625" style="273" customWidth="1"/>
    <col min="9446" max="9446" width="12.125" style="273" customWidth="1"/>
    <col min="9447" max="9447" width="11.875" style="273" customWidth="1"/>
    <col min="9448" max="9449" width="12.125" style="273" customWidth="1"/>
    <col min="9450" max="9694" width="9.125" style="273"/>
    <col min="9695" max="9695" width="14" style="273" customWidth="1"/>
    <col min="9696" max="9696" width="18" style="273" customWidth="1"/>
    <col min="9697" max="9697" width="11.875" style="273" customWidth="1"/>
    <col min="9698" max="9698" width="12.125" style="273" customWidth="1"/>
    <col min="9699" max="9699" width="11.625" style="273" customWidth="1"/>
    <col min="9700" max="9700" width="9.75" style="273" customWidth="1"/>
    <col min="9701" max="9701" width="0.625" style="273" customWidth="1"/>
    <col min="9702" max="9702" width="12.125" style="273" customWidth="1"/>
    <col min="9703" max="9703" width="11.875" style="273" customWidth="1"/>
    <col min="9704" max="9705" width="12.125" style="273" customWidth="1"/>
    <col min="9706" max="9950" width="9.125" style="273"/>
    <col min="9951" max="9951" width="14" style="273" customWidth="1"/>
    <col min="9952" max="9952" width="18" style="273" customWidth="1"/>
    <col min="9953" max="9953" width="11.875" style="273" customWidth="1"/>
    <col min="9954" max="9954" width="12.125" style="273" customWidth="1"/>
    <col min="9955" max="9955" width="11.625" style="273" customWidth="1"/>
    <col min="9956" max="9956" width="9.75" style="273" customWidth="1"/>
    <col min="9957" max="9957" width="0.625" style="273" customWidth="1"/>
    <col min="9958" max="9958" width="12.125" style="273" customWidth="1"/>
    <col min="9959" max="9959" width="11.875" style="273" customWidth="1"/>
    <col min="9960" max="9961" width="12.125" style="273" customWidth="1"/>
    <col min="9962" max="10206" width="9.125" style="273"/>
    <col min="10207" max="10207" width="14" style="273" customWidth="1"/>
    <col min="10208" max="10208" width="18" style="273" customWidth="1"/>
    <col min="10209" max="10209" width="11.875" style="273" customWidth="1"/>
    <col min="10210" max="10210" width="12.125" style="273" customWidth="1"/>
    <col min="10211" max="10211" width="11.625" style="273" customWidth="1"/>
    <col min="10212" max="10212" width="9.75" style="273" customWidth="1"/>
    <col min="10213" max="10213" width="0.625" style="273" customWidth="1"/>
    <col min="10214" max="10214" width="12.125" style="273" customWidth="1"/>
    <col min="10215" max="10215" width="11.875" style="273" customWidth="1"/>
    <col min="10216" max="10217" width="12.125" style="273" customWidth="1"/>
    <col min="10218" max="10462" width="9.125" style="273"/>
    <col min="10463" max="10463" width="14" style="273" customWidth="1"/>
    <col min="10464" max="10464" width="18" style="273" customWidth="1"/>
    <col min="10465" max="10465" width="11.875" style="273" customWidth="1"/>
    <col min="10466" max="10466" width="12.125" style="273" customWidth="1"/>
    <col min="10467" max="10467" width="11.625" style="273" customWidth="1"/>
    <col min="10468" max="10468" width="9.75" style="273" customWidth="1"/>
    <col min="10469" max="10469" width="0.625" style="273" customWidth="1"/>
    <col min="10470" max="10470" width="12.125" style="273" customWidth="1"/>
    <col min="10471" max="10471" width="11.875" style="273" customWidth="1"/>
    <col min="10472" max="10473" width="12.125" style="273" customWidth="1"/>
    <col min="10474" max="10718" width="9.125" style="273"/>
    <col min="10719" max="10719" width="14" style="273" customWidth="1"/>
    <col min="10720" max="10720" width="18" style="273" customWidth="1"/>
    <col min="10721" max="10721" width="11.875" style="273" customWidth="1"/>
    <col min="10722" max="10722" width="12.125" style="273" customWidth="1"/>
    <col min="10723" max="10723" width="11.625" style="273" customWidth="1"/>
    <col min="10724" max="10724" width="9.75" style="273" customWidth="1"/>
    <col min="10725" max="10725" width="0.625" style="273" customWidth="1"/>
    <col min="10726" max="10726" width="12.125" style="273" customWidth="1"/>
    <col min="10727" max="10727" width="11.875" style="273" customWidth="1"/>
    <col min="10728" max="10729" width="12.125" style="273" customWidth="1"/>
    <col min="10730" max="10974" width="9.125" style="273"/>
    <col min="10975" max="10975" width="14" style="273" customWidth="1"/>
    <col min="10976" max="10976" width="18" style="273" customWidth="1"/>
    <col min="10977" max="10977" width="11.875" style="273" customWidth="1"/>
    <col min="10978" max="10978" width="12.125" style="273" customWidth="1"/>
    <col min="10979" max="10979" width="11.625" style="273" customWidth="1"/>
    <col min="10980" max="10980" width="9.75" style="273" customWidth="1"/>
    <col min="10981" max="10981" width="0.625" style="273" customWidth="1"/>
    <col min="10982" max="10982" width="12.125" style="273" customWidth="1"/>
    <col min="10983" max="10983" width="11.875" style="273" customWidth="1"/>
    <col min="10984" max="10985" width="12.125" style="273" customWidth="1"/>
    <col min="10986" max="11230" width="9.125" style="273"/>
    <col min="11231" max="11231" width="14" style="273" customWidth="1"/>
    <col min="11232" max="11232" width="18" style="273" customWidth="1"/>
    <col min="11233" max="11233" width="11.875" style="273" customWidth="1"/>
    <col min="11234" max="11234" width="12.125" style="273" customWidth="1"/>
    <col min="11235" max="11235" width="11.625" style="273" customWidth="1"/>
    <col min="11236" max="11236" width="9.75" style="273" customWidth="1"/>
    <col min="11237" max="11237" width="0.625" style="273" customWidth="1"/>
    <col min="11238" max="11238" width="12.125" style="273" customWidth="1"/>
    <col min="11239" max="11239" width="11.875" style="273" customWidth="1"/>
    <col min="11240" max="11241" width="12.125" style="273" customWidth="1"/>
    <col min="11242" max="11486" width="9.125" style="273"/>
    <col min="11487" max="11487" width="14" style="273" customWidth="1"/>
    <col min="11488" max="11488" width="18" style="273" customWidth="1"/>
    <col min="11489" max="11489" width="11.875" style="273" customWidth="1"/>
    <col min="11490" max="11490" width="12.125" style="273" customWidth="1"/>
    <col min="11491" max="11491" width="11.625" style="273" customWidth="1"/>
    <col min="11492" max="11492" width="9.75" style="273" customWidth="1"/>
    <col min="11493" max="11493" width="0.625" style="273" customWidth="1"/>
    <col min="11494" max="11494" width="12.125" style="273" customWidth="1"/>
    <col min="11495" max="11495" width="11.875" style="273" customWidth="1"/>
    <col min="11496" max="11497" width="12.125" style="273" customWidth="1"/>
    <col min="11498" max="11742" width="9.125" style="273"/>
    <col min="11743" max="11743" width="14" style="273" customWidth="1"/>
    <col min="11744" max="11744" width="18" style="273" customWidth="1"/>
    <col min="11745" max="11745" width="11.875" style="273" customWidth="1"/>
    <col min="11746" max="11746" width="12.125" style="273" customWidth="1"/>
    <col min="11747" max="11747" width="11.625" style="273" customWidth="1"/>
    <col min="11748" max="11748" width="9.75" style="273" customWidth="1"/>
    <col min="11749" max="11749" width="0.625" style="273" customWidth="1"/>
    <col min="11750" max="11750" width="12.125" style="273" customWidth="1"/>
    <col min="11751" max="11751" width="11.875" style="273" customWidth="1"/>
    <col min="11752" max="11753" width="12.125" style="273" customWidth="1"/>
    <col min="11754" max="11998" width="9.125" style="273"/>
    <col min="11999" max="11999" width="14" style="273" customWidth="1"/>
    <col min="12000" max="12000" width="18" style="273" customWidth="1"/>
    <col min="12001" max="12001" width="11.875" style="273" customWidth="1"/>
    <col min="12002" max="12002" width="12.125" style="273" customWidth="1"/>
    <col min="12003" max="12003" width="11.625" style="273" customWidth="1"/>
    <col min="12004" max="12004" width="9.75" style="273" customWidth="1"/>
    <col min="12005" max="12005" width="0.625" style="273" customWidth="1"/>
    <col min="12006" max="12006" width="12.125" style="273" customWidth="1"/>
    <col min="12007" max="12007" width="11.875" style="273" customWidth="1"/>
    <col min="12008" max="12009" width="12.125" style="273" customWidth="1"/>
    <col min="12010" max="12254" width="9.125" style="273"/>
    <col min="12255" max="12255" width="14" style="273" customWidth="1"/>
    <col min="12256" max="12256" width="18" style="273" customWidth="1"/>
    <col min="12257" max="12257" width="11.875" style="273" customWidth="1"/>
    <col min="12258" max="12258" width="12.125" style="273" customWidth="1"/>
    <col min="12259" max="12259" width="11.625" style="273" customWidth="1"/>
    <col min="12260" max="12260" width="9.75" style="273" customWidth="1"/>
    <col min="12261" max="12261" width="0.625" style="273" customWidth="1"/>
    <col min="12262" max="12262" width="12.125" style="273" customWidth="1"/>
    <col min="12263" max="12263" width="11.875" style="273" customWidth="1"/>
    <col min="12264" max="12265" width="12.125" style="273" customWidth="1"/>
    <col min="12266" max="12510" width="9.125" style="273"/>
    <col min="12511" max="12511" width="14" style="273" customWidth="1"/>
    <col min="12512" max="12512" width="18" style="273" customWidth="1"/>
    <col min="12513" max="12513" width="11.875" style="273" customWidth="1"/>
    <col min="12514" max="12514" width="12.125" style="273" customWidth="1"/>
    <col min="12515" max="12515" width="11.625" style="273" customWidth="1"/>
    <col min="12516" max="12516" width="9.75" style="273" customWidth="1"/>
    <col min="12517" max="12517" width="0.625" style="273" customWidth="1"/>
    <col min="12518" max="12518" width="12.125" style="273" customWidth="1"/>
    <col min="12519" max="12519" width="11.875" style="273" customWidth="1"/>
    <col min="12520" max="12521" width="12.125" style="273" customWidth="1"/>
    <col min="12522" max="12766" width="9.125" style="273"/>
    <col min="12767" max="12767" width="14" style="273" customWidth="1"/>
    <col min="12768" max="12768" width="18" style="273" customWidth="1"/>
    <col min="12769" max="12769" width="11.875" style="273" customWidth="1"/>
    <col min="12770" max="12770" width="12.125" style="273" customWidth="1"/>
    <col min="12771" max="12771" width="11.625" style="273" customWidth="1"/>
    <col min="12772" max="12772" width="9.75" style="273" customWidth="1"/>
    <col min="12773" max="12773" width="0.625" style="273" customWidth="1"/>
    <col min="12774" max="12774" width="12.125" style="273" customWidth="1"/>
    <col min="12775" max="12775" width="11.875" style="273" customWidth="1"/>
    <col min="12776" max="12777" width="12.125" style="273" customWidth="1"/>
    <col min="12778" max="13022" width="9.125" style="273"/>
    <col min="13023" max="13023" width="14" style="273" customWidth="1"/>
    <col min="13024" max="13024" width="18" style="273" customWidth="1"/>
    <col min="13025" max="13025" width="11.875" style="273" customWidth="1"/>
    <col min="13026" max="13026" width="12.125" style="273" customWidth="1"/>
    <col min="13027" max="13027" width="11.625" style="273" customWidth="1"/>
    <col min="13028" max="13028" width="9.75" style="273" customWidth="1"/>
    <col min="13029" max="13029" width="0.625" style="273" customWidth="1"/>
    <col min="13030" max="13030" width="12.125" style="273" customWidth="1"/>
    <col min="13031" max="13031" width="11.875" style="273" customWidth="1"/>
    <col min="13032" max="13033" width="12.125" style="273" customWidth="1"/>
    <col min="13034" max="13278" width="9.125" style="273"/>
    <col min="13279" max="13279" width="14" style="273" customWidth="1"/>
    <col min="13280" max="13280" width="18" style="273" customWidth="1"/>
    <col min="13281" max="13281" width="11.875" style="273" customWidth="1"/>
    <col min="13282" max="13282" width="12.125" style="273" customWidth="1"/>
    <col min="13283" max="13283" width="11.625" style="273" customWidth="1"/>
    <col min="13284" max="13284" width="9.75" style="273" customWidth="1"/>
    <col min="13285" max="13285" width="0.625" style="273" customWidth="1"/>
    <col min="13286" max="13286" width="12.125" style="273" customWidth="1"/>
    <col min="13287" max="13287" width="11.875" style="273" customWidth="1"/>
    <col min="13288" max="13289" width="12.125" style="273" customWidth="1"/>
    <col min="13290" max="13534" width="9.125" style="273"/>
    <col min="13535" max="13535" width="14" style="273" customWidth="1"/>
    <col min="13536" max="13536" width="18" style="273" customWidth="1"/>
    <col min="13537" max="13537" width="11.875" style="273" customWidth="1"/>
    <col min="13538" max="13538" width="12.125" style="273" customWidth="1"/>
    <col min="13539" max="13539" width="11.625" style="273" customWidth="1"/>
    <col min="13540" max="13540" width="9.75" style="273" customWidth="1"/>
    <col min="13541" max="13541" width="0.625" style="273" customWidth="1"/>
    <col min="13542" max="13542" width="12.125" style="273" customWidth="1"/>
    <col min="13543" max="13543" width="11.875" style="273" customWidth="1"/>
    <col min="13544" max="13545" width="12.125" style="273" customWidth="1"/>
    <col min="13546" max="13790" width="9.125" style="273"/>
    <col min="13791" max="13791" width="14" style="273" customWidth="1"/>
    <col min="13792" max="13792" width="18" style="273" customWidth="1"/>
    <col min="13793" max="13793" width="11.875" style="273" customWidth="1"/>
    <col min="13794" max="13794" width="12.125" style="273" customWidth="1"/>
    <col min="13795" max="13795" width="11.625" style="273" customWidth="1"/>
    <col min="13796" max="13796" width="9.75" style="273" customWidth="1"/>
    <col min="13797" max="13797" width="0.625" style="273" customWidth="1"/>
    <col min="13798" max="13798" width="12.125" style="273" customWidth="1"/>
    <col min="13799" max="13799" width="11.875" style="273" customWidth="1"/>
    <col min="13800" max="13801" width="12.125" style="273" customWidth="1"/>
    <col min="13802" max="14046" width="9.125" style="273"/>
    <col min="14047" max="14047" width="14" style="273" customWidth="1"/>
    <col min="14048" max="14048" width="18" style="273" customWidth="1"/>
    <col min="14049" max="14049" width="11.875" style="273" customWidth="1"/>
    <col min="14050" max="14050" width="12.125" style="273" customWidth="1"/>
    <col min="14051" max="14051" width="11.625" style="273" customWidth="1"/>
    <col min="14052" max="14052" width="9.75" style="273" customWidth="1"/>
    <col min="14053" max="14053" width="0.625" style="273" customWidth="1"/>
    <col min="14054" max="14054" width="12.125" style="273" customWidth="1"/>
    <col min="14055" max="14055" width="11.875" style="273" customWidth="1"/>
    <col min="14056" max="14057" width="12.125" style="273" customWidth="1"/>
    <col min="14058" max="14302" width="9.125" style="273"/>
    <col min="14303" max="14303" width="14" style="273" customWidth="1"/>
    <col min="14304" max="14304" width="18" style="273" customWidth="1"/>
    <col min="14305" max="14305" width="11.875" style="273" customWidth="1"/>
    <col min="14306" max="14306" width="12.125" style="273" customWidth="1"/>
    <col min="14307" max="14307" width="11.625" style="273" customWidth="1"/>
    <col min="14308" max="14308" width="9.75" style="273" customWidth="1"/>
    <col min="14309" max="14309" width="0.625" style="273" customWidth="1"/>
    <col min="14310" max="14310" width="12.125" style="273" customWidth="1"/>
    <col min="14311" max="14311" width="11.875" style="273" customWidth="1"/>
    <col min="14312" max="14313" width="12.125" style="273" customWidth="1"/>
    <col min="14314" max="14558" width="9.125" style="273"/>
    <col min="14559" max="14559" width="14" style="273" customWidth="1"/>
    <col min="14560" max="14560" width="18" style="273" customWidth="1"/>
    <col min="14561" max="14561" width="11.875" style="273" customWidth="1"/>
    <col min="14562" max="14562" width="12.125" style="273" customWidth="1"/>
    <col min="14563" max="14563" width="11.625" style="273" customWidth="1"/>
    <col min="14564" max="14564" width="9.75" style="273" customWidth="1"/>
    <col min="14565" max="14565" width="0.625" style="273" customWidth="1"/>
    <col min="14566" max="14566" width="12.125" style="273" customWidth="1"/>
    <col min="14567" max="14567" width="11.875" style="273" customWidth="1"/>
    <col min="14568" max="14569" width="12.125" style="273" customWidth="1"/>
    <col min="14570" max="14814" width="9.125" style="273"/>
    <col min="14815" max="14815" width="14" style="273" customWidth="1"/>
    <col min="14816" max="14816" width="18" style="273" customWidth="1"/>
    <col min="14817" max="14817" width="11.875" style="273" customWidth="1"/>
    <col min="14818" max="14818" width="12.125" style="273" customWidth="1"/>
    <col min="14819" max="14819" width="11.625" style="273" customWidth="1"/>
    <col min="14820" max="14820" width="9.75" style="273" customWidth="1"/>
    <col min="14821" max="14821" width="0.625" style="273" customWidth="1"/>
    <col min="14822" max="14822" width="12.125" style="273" customWidth="1"/>
    <col min="14823" max="14823" width="11.875" style="273" customWidth="1"/>
    <col min="14824" max="14825" width="12.125" style="273" customWidth="1"/>
    <col min="14826" max="15070" width="9.125" style="273"/>
    <col min="15071" max="15071" width="14" style="273" customWidth="1"/>
    <col min="15072" max="15072" width="18" style="273" customWidth="1"/>
    <col min="15073" max="15073" width="11.875" style="273" customWidth="1"/>
    <col min="15074" max="15074" width="12.125" style="273" customWidth="1"/>
    <col min="15075" max="15075" width="11.625" style="273" customWidth="1"/>
    <col min="15076" max="15076" width="9.75" style="273" customWidth="1"/>
    <col min="15077" max="15077" width="0.625" style="273" customWidth="1"/>
    <col min="15078" max="15078" width="12.125" style="273" customWidth="1"/>
    <col min="15079" max="15079" width="11.875" style="273" customWidth="1"/>
    <col min="15080" max="15081" width="12.125" style="273" customWidth="1"/>
    <col min="15082" max="15326" width="9.125" style="273"/>
    <col min="15327" max="15327" width="14" style="273" customWidth="1"/>
    <col min="15328" max="15328" width="18" style="273" customWidth="1"/>
    <col min="15329" max="15329" width="11.875" style="273" customWidth="1"/>
    <col min="15330" max="15330" width="12.125" style="273" customWidth="1"/>
    <col min="15331" max="15331" width="11.625" style="273" customWidth="1"/>
    <col min="15332" max="15332" width="9.75" style="273" customWidth="1"/>
    <col min="15333" max="15333" width="0.625" style="273" customWidth="1"/>
    <col min="15334" max="15334" width="12.125" style="273" customWidth="1"/>
    <col min="15335" max="15335" width="11.875" style="273" customWidth="1"/>
    <col min="15336" max="15337" width="12.125" style="273" customWidth="1"/>
    <col min="15338" max="15582" width="9.125" style="273"/>
    <col min="15583" max="15583" width="14" style="273" customWidth="1"/>
    <col min="15584" max="15584" width="18" style="273" customWidth="1"/>
    <col min="15585" max="15585" width="11.875" style="273" customWidth="1"/>
    <col min="15586" max="15586" width="12.125" style="273" customWidth="1"/>
    <col min="15587" max="15587" width="11.625" style="273" customWidth="1"/>
    <col min="15588" max="15588" width="9.75" style="273" customWidth="1"/>
    <col min="15589" max="15589" width="0.625" style="273" customWidth="1"/>
    <col min="15590" max="15590" width="12.125" style="273" customWidth="1"/>
    <col min="15591" max="15591" width="11.875" style="273" customWidth="1"/>
    <col min="15592" max="15593" width="12.125" style="273" customWidth="1"/>
    <col min="15594" max="15838" width="9.125" style="273"/>
    <col min="15839" max="15839" width="14" style="273" customWidth="1"/>
    <col min="15840" max="15840" width="18" style="273" customWidth="1"/>
    <col min="15841" max="15841" width="11.875" style="273" customWidth="1"/>
    <col min="15842" max="15842" width="12.125" style="273" customWidth="1"/>
    <col min="15843" max="15843" width="11.625" style="273" customWidth="1"/>
    <col min="15844" max="15844" width="9.75" style="273" customWidth="1"/>
    <col min="15845" max="15845" width="0.625" style="273" customWidth="1"/>
    <col min="15846" max="15846" width="12.125" style="273" customWidth="1"/>
    <col min="15847" max="15847" width="11.875" style="273" customWidth="1"/>
    <col min="15848" max="15849" width="12.125" style="273" customWidth="1"/>
    <col min="15850" max="16094" width="9.125" style="273"/>
    <col min="16095" max="16095" width="14" style="273" customWidth="1"/>
    <col min="16096" max="16096" width="18" style="273" customWidth="1"/>
    <col min="16097" max="16097" width="11.875" style="273" customWidth="1"/>
    <col min="16098" max="16098" width="12.125" style="273" customWidth="1"/>
    <col min="16099" max="16099" width="11.625" style="273" customWidth="1"/>
    <col min="16100" max="16100" width="9.75" style="273" customWidth="1"/>
    <col min="16101" max="16101" width="0.625" style="273" customWidth="1"/>
    <col min="16102" max="16102" width="12.125" style="273" customWidth="1"/>
    <col min="16103" max="16103" width="11.875" style="273" customWidth="1"/>
    <col min="16104" max="16105" width="12.125" style="273" customWidth="1"/>
    <col min="16106" max="16380" width="9.125" style="273"/>
    <col min="16381" max="16384" width="9.125" style="273" customWidth="1"/>
  </cols>
  <sheetData>
    <row r="1" spans="1:21" ht="22.5" customHeight="1">
      <c r="A1" s="364" t="s">
        <v>157</v>
      </c>
      <c r="B1" s="364"/>
      <c r="C1" s="364"/>
      <c r="D1" s="364"/>
      <c r="E1" s="364"/>
      <c r="F1" s="364"/>
      <c r="G1" s="364"/>
      <c r="H1" s="364"/>
      <c r="I1" s="364"/>
      <c r="J1" s="364"/>
      <c r="K1" s="364"/>
      <c r="L1" s="364" t="s">
        <v>354</v>
      </c>
      <c r="M1" s="364"/>
      <c r="N1" s="364"/>
      <c r="O1" s="364"/>
      <c r="P1" s="364"/>
      <c r="Q1" s="364"/>
      <c r="R1" s="364"/>
      <c r="S1" s="364"/>
      <c r="T1" s="364"/>
      <c r="U1" s="364"/>
    </row>
    <row r="2" spans="1:21" ht="22.5" customHeight="1" thickBot="1">
      <c r="A2" s="365" t="s">
        <v>461</v>
      </c>
      <c r="B2" s="365"/>
      <c r="C2" s="365"/>
      <c r="D2" s="365"/>
      <c r="E2" s="365"/>
      <c r="F2" s="365"/>
      <c r="G2" s="365"/>
      <c r="H2" s="365"/>
      <c r="I2" s="365"/>
      <c r="J2" s="365"/>
      <c r="K2" s="365"/>
      <c r="L2" s="365" t="s">
        <v>461</v>
      </c>
      <c r="M2" s="365"/>
      <c r="N2" s="365"/>
      <c r="O2" s="365"/>
      <c r="P2" s="365"/>
      <c r="Q2" s="365"/>
      <c r="R2" s="365"/>
      <c r="S2" s="365"/>
      <c r="T2" s="365"/>
      <c r="U2" s="365"/>
    </row>
    <row r="3" spans="1:21" ht="25.5" customHeight="1" thickTop="1">
      <c r="A3" s="363" t="s">
        <v>1</v>
      </c>
      <c r="B3" s="380" t="s">
        <v>385</v>
      </c>
      <c r="C3" s="380"/>
      <c r="D3" s="380"/>
      <c r="E3" s="380"/>
      <c r="F3" s="380"/>
      <c r="G3" s="380"/>
      <c r="H3" s="380"/>
      <c r="I3" s="380"/>
      <c r="J3" s="380"/>
      <c r="K3" s="380"/>
      <c r="L3" s="361" t="s">
        <v>1</v>
      </c>
      <c r="M3" s="380" t="s">
        <v>385</v>
      </c>
      <c r="N3" s="380"/>
      <c r="O3" s="380"/>
      <c r="P3" s="380"/>
      <c r="Q3" s="380"/>
      <c r="R3" s="380"/>
      <c r="S3" s="380"/>
      <c r="T3" s="380"/>
      <c r="U3" s="382" t="s">
        <v>27</v>
      </c>
    </row>
    <row r="4" spans="1:21" ht="36" customHeight="1">
      <c r="A4" s="374"/>
      <c r="B4" s="282" t="s">
        <v>315</v>
      </c>
      <c r="C4" s="282" t="s">
        <v>316</v>
      </c>
      <c r="D4" s="282" t="s">
        <v>317</v>
      </c>
      <c r="E4" s="282" t="s">
        <v>318</v>
      </c>
      <c r="F4" s="282" t="s">
        <v>319</v>
      </c>
      <c r="G4" s="282" t="s">
        <v>320</v>
      </c>
      <c r="H4" s="282" t="s">
        <v>286</v>
      </c>
      <c r="I4" s="282" t="s">
        <v>311</v>
      </c>
      <c r="J4" s="282" t="s">
        <v>321</v>
      </c>
      <c r="K4" s="282" t="s">
        <v>322</v>
      </c>
      <c r="L4" s="362"/>
      <c r="M4" s="282" t="s">
        <v>211</v>
      </c>
      <c r="N4" s="282" t="s">
        <v>212</v>
      </c>
      <c r="O4" s="282" t="s">
        <v>213</v>
      </c>
      <c r="P4" s="282" t="s">
        <v>323</v>
      </c>
      <c r="Q4" s="282" t="s">
        <v>308</v>
      </c>
      <c r="R4" s="282" t="s">
        <v>314</v>
      </c>
      <c r="S4" s="282" t="s">
        <v>324</v>
      </c>
      <c r="T4" s="282" t="s">
        <v>33</v>
      </c>
      <c r="U4" s="388"/>
    </row>
    <row r="5" spans="1:21" ht="21.95" customHeight="1">
      <c r="A5" s="45" t="s">
        <v>9</v>
      </c>
      <c r="B5" s="114">
        <v>25877</v>
      </c>
      <c r="C5" s="114">
        <v>0</v>
      </c>
      <c r="D5" s="114">
        <v>10595.000000000004</v>
      </c>
      <c r="E5" s="114">
        <v>0</v>
      </c>
      <c r="F5" s="114">
        <v>0</v>
      </c>
      <c r="G5" s="114">
        <v>0</v>
      </c>
      <c r="H5" s="114">
        <v>900</v>
      </c>
      <c r="I5" s="114">
        <v>32404</v>
      </c>
      <c r="J5" s="114">
        <v>0</v>
      </c>
      <c r="K5" s="114">
        <v>940</v>
      </c>
      <c r="L5" s="45" t="s">
        <v>9</v>
      </c>
      <c r="M5" s="114">
        <v>0</v>
      </c>
      <c r="N5" s="114">
        <v>0</v>
      </c>
      <c r="O5" s="114">
        <v>0</v>
      </c>
      <c r="P5" s="114">
        <v>540</v>
      </c>
      <c r="Q5" s="114">
        <v>7060.0000000000009</v>
      </c>
      <c r="R5" s="114">
        <v>28000</v>
      </c>
      <c r="S5" s="114">
        <v>0</v>
      </c>
      <c r="T5" s="114">
        <v>7250</v>
      </c>
      <c r="U5" s="114">
        <f>T5+S5+R5+Q5+P5+O5+N5+M5+K5+J5+I5+H5+G5+F5+E5+D5+C5+B5</f>
        <v>113566</v>
      </c>
    </row>
    <row r="6" spans="1:21" ht="21.95" customHeight="1">
      <c r="A6" s="86" t="s">
        <v>10</v>
      </c>
      <c r="B6" s="114">
        <v>21659</v>
      </c>
      <c r="C6" s="114">
        <v>157880</v>
      </c>
      <c r="D6" s="114">
        <v>233074.99999999994</v>
      </c>
      <c r="E6" s="114">
        <v>1600</v>
      </c>
      <c r="F6" s="114">
        <v>0</v>
      </c>
      <c r="G6" s="114">
        <v>0</v>
      </c>
      <c r="H6" s="114">
        <v>1800</v>
      </c>
      <c r="I6" s="114">
        <v>1690</v>
      </c>
      <c r="J6" s="114">
        <v>0</v>
      </c>
      <c r="K6" s="114">
        <v>0</v>
      </c>
      <c r="L6" s="86" t="s">
        <v>10</v>
      </c>
      <c r="M6" s="114">
        <v>7303520</v>
      </c>
      <c r="N6" s="114">
        <v>0</v>
      </c>
      <c r="O6" s="114">
        <v>0</v>
      </c>
      <c r="P6" s="114">
        <v>719893</v>
      </c>
      <c r="Q6" s="114">
        <v>0</v>
      </c>
      <c r="R6" s="114">
        <v>0</v>
      </c>
      <c r="S6" s="114">
        <v>0</v>
      </c>
      <c r="T6" s="114">
        <v>1550</v>
      </c>
      <c r="U6" s="114">
        <f t="shared" ref="U6:U22" si="0">T6+S6+R6+Q6+P6+O6+N6+M6+K6+J6+I6+H6+G6+F6+E6+D6+C6+B6</f>
        <v>8442667</v>
      </c>
    </row>
    <row r="7" spans="1:21" ht="21.95" customHeight="1">
      <c r="A7" s="86" t="s">
        <v>11</v>
      </c>
      <c r="B7" s="114">
        <v>716975</v>
      </c>
      <c r="C7" s="114">
        <v>0</v>
      </c>
      <c r="D7" s="114">
        <v>132462.00000000003</v>
      </c>
      <c r="E7" s="114">
        <v>0</v>
      </c>
      <c r="F7" s="114">
        <v>0</v>
      </c>
      <c r="G7" s="114">
        <v>0</v>
      </c>
      <c r="H7" s="114">
        <v>0</v>
      </c>
      <c r="I7" s="114">
        <v>100</v>
      </c>
      <c r="J7" s="114">
        <v>3536</v>
      </c>
      <c r="K7" s="114">
        <v>0</v>
      </c>
      <c r="L7" s="86" t="s">
        <v>11</v>
      </c>
      <c r="M7" s="114">
        <v>4210088000</v>
      </c>
      <c r="N7" s="114">
        <v>0</v>
      </c>
      <c r="O7" s="114">
        <v>0</v>
      </c>
      <c r="P7" s="114">
        <v>176855.99999999988</v>
      </c>
      <c r="Q7" s="114">
        <v>85879.999999999971</v>
      </c>
      <c r="R7" s="114">
        <v>0</v>
      </c>
      <c r="S7" s="114">
        <v>20000</v>
      </c>
      <c r="T7" s="114">
        <v>11550</v>
      </c>
      <c r="U7" s="114">
        <f t="shared" si="0"/>
        <v>4211235359</v>
      </c>
    </row>
    <row r="8" spans="1:21" ht="21.95" customHeight="1">
      <c r="A8" s="86" t="s">
        <v>12</v>
      </c>
      <c r="B8" s="114">
        <v>1491290</v>
      </c>
      <c r="C8" s="114">
        <v>70000</v>
      </c>
      <c r="D8" s="114">
        <v>22146</v>
      </c>
      <c r="E8" s="114">
        <v>1</v>
      </c>
      <c r="F8" s="114">
        <v>250</v>
      </c>
      <c r="G8" s="114">
        <v>0</v>
      </c>
      <c r="H8" s="114">
        <v>20160</v>
      </c>
      <c r="I8" s="114">
        <v>0</v>
      </c>
      <c r="J8" s="114">
        <v>0</v>
      </c>
      <c r="K8" s="114">
        <v>0</v>
      </c>
      <c r="L8" s="86" t="s">
        <v>12</v>
      </c>
      <c r="M8" s="114">
        <v>0</v>
      </c>
      <c r="N8" s="114">
        <v>0</v>
      </c>
      <c r="O8" s="114">
        <v>0</v>
      </c>
      <c r="P8" s="114">
        <v>343074</v>
      </c>
      <c r="Q8" s="114">
        <v>450</v>
      </c>
      <c r="R8" s="114">
        <v>0</v>
      </c>
      <c r="S8" s="114">
        <v>0</v>
      </c>
      <c r="T8" s="114">
        <v>3604</v>
      </c>
      <c r="U8" s="114">
        <f t="shared" si="0"/>
        <v>1950975</v>
      </c>
    </row>
    <row r="9" spans="1:21" ht="21.95" customHeight="1">
      <c r="A9" s="86" t="s">
        <v>13</v>
      </c>
      <c r="B9" s="114">
        <v>210695</v>
      </c>
      <c r="C9" s="114">
        <v>0</v>
      </c>
      <c r="D9" s="114">
        <v>124334.99999999999</v>
      </c>
      <c r="E9" s="114">
        <v>2900</v>
      </c>
      <c r="F9" s="114">
        <v>0</v>
      </c>
      <c r="G9" s="114">
        <v>0</v>
      </c>
      <c r="H9" s="114">
        <v>5600</v>
      </c>
      <c r="I9" s="114">
        <v>21250</v>
      </c>
      <c r="J9" s="114">
        <v>345</v>
      </c>
      <c r="K9" s="114">
        <v>0</v>
      </c>
      <c r="L9" s="86" t="s">
        <v>13</v>
      </c>
      <c r="M9" s="114">
        <v>0</v>
      </c>
      <c r="N9" s="114">
        <v>0</v>
      </c>
      <c r="O9" s="114">
        <v>0</v>
      </c>
      <c r="P9" s="114">
        <v>67790.000000000015</v>
      </c>
      <c r="Q9" s="114">
        <v>69930</v>
      </c>
      <c r="R9" s="114">
        <v>0</v>
      </c>
      <c r="S9" s="114">
        <v>0</v>
      </c>
      <c r="T9" s="114">
        <v>900</v>
      </c>
      <c r="U9" s="114">
        <f t="shared" si="0"/>
        <v>503745</v>
      </c>
    </row>
    <row r="10" spans="1:21" ht="21.95" customHeight="1">
      <c r="A10" s="86" t="s">
        <v>14</v>
      </c>
      <c r="B10" s="114">
        <v>3400</v>
      </c>
      <c r="C10" s="114">
        <v>4348</v>
      </c>
      <c r="D10" s="114">
        <v>40861.000000000015</v>
      </c>
      <c r="E10" s="114">
        <v>0</v>
      </c>
      <c r="F10" s="114">
        <v>0</v>
      </c>
      <c r="G10" s="114">
        <v>5000</v>
      </c>
      <c r="H10" s="114">
        <v>0</v>
      </c>
      <c r="I10" s="114">
        <v>0</v>
      </c>
      <c r="J10" s="114">
        <v>0</v>
      </c>
      <c r="K10" s="114">
        <v>0</v>
      </c>
      <c r="L10" s="86" t="s">
        <v>14</v>
      </c>
      <c r="M10" s="114">
        <v>0</v>
      </c>
      <c r="N10" s="114">
        <v>0</v>
      </c>
      <c r="O10" s="114">
        <v>0</v>
      </c>
      <c r="P10" s="114">
        <v>0</v>
      </c>
      <c r="Q10" s="114">
        <v>18653</v>
      </c>
      <c r="R10" s="114">
        <v>0</v>
      </c>
      <c r="S10" s="114">
        <v>0</v>
      </c>
      <c r="T10" s="114">
        <v>2000001800</v>
      </c>
      <c r="U10" s="114">
        <f t="shared" si="0"/>
        <v>2000074062</v>
      </c>
    </row>
    <row r="11" spans="1:21" ht="21.95" customHeight="1">
      <c r="A11" s="86" t="s">
        <v>15</v>
      </c>
      <c r="B11" s="114">
        <v>881893</v>
      </c>
      <c r="C11" s="114">
        <v>0</v>
      </c>
      <c r="D11" s="114">
        <v>200648.99999999997</v>
      </c>
      <c r="E11" s="114">
        <v>0</v>
      </c>
      <c r="F11" s="114">
        <v>0</v>
      </c>
      <c r="G11" s="114">
        <v>855238</v>
      </c>
      <c r="H11" s="114">
        <v>0</v>
      </c>
      <c r="I11" s="114">
        <v>141386</v>
      </c>
      <c r="J11" s="114">
        <v>0</v>
      </c>
      <c r="K11" s="114">
        <v>0</v>
      </c>
      <c r="L11" s="86" t="s">
        <v>15</v>
      </c>
      <c r="M11" s="114">
        <v>0</v>
      </c>
      <c r="N11" s="114">
        <v>5190820</v>
      </c>
      <c r="O11" s="114">
        <v>0</v>
      </c>
      <c r="P11" s="114">
        <v>11</v>
      </c>
      <c r="Q11" s="114">
        <v>0</v>
      </c>
      <c r="R11" s="114">
        <v>0</v>
      </c>
      <c r="S11" s="114">
        <v>0</v>
      </c>
      <c r="T11" s="114">
        <v>0</v>
      </c>
      <c r="U11" s="114">
        <f t="shared" si="0"/>
        <v>7269997</v>
      </c>
    </row>
    <row r="12" spans="1:21" ht="21.95" customHeight="1">
      <c r="A12" s="86" t="s">
        <v>16</v>
      </c>
      <c r="B12" s="114">
        <v>16241704</v>
      </c>
      <c r="C12" s="114">
        <v>104010.00000000001</v>
      </c>
      <c r="D12" s="114">
        <v>263965.00000000006</v>
      </c>
      <c r="E12" s="114">
        <v>176252</v>
      </c>
      <c r="F12" s="114">
        <v>0</v>
      </c>
      <c r="G12" s="114">
        <v>1549883.9999999998</v>
      </c>
      <c r="H12" s="114">
        <v>108130.00000000001</v>
      </c>
      <c r="I12" s="114">
        <v>14363</v>
      </c>
      <c r="J12" s="114">
        <v>325</v>
      </c>
      <c r="K12" s="114">
        <v>0</v>
      </c>
      <c r="L12" s="86" t="s">
        <v>16</v>
      </c>
      <c r="M12" s="114">
        <v>69775200</v>
      </c>
      <c r="N12" s="114">
        <v>0</v>
      </c>
      <c r="O12" s="114">
        <v>0</v>
      </c>
      <c r="P12" s="114">
        <v>150</v>
      </c>
      <c r="Q12" s="114">
        <v>779541</v>
      </c>
      <c r="R12" s="114">
        <v>0</v>
      </c>
      <c r="S12" s="114">
        <v>0</v>
      </c>
      <c r="T12" s="114">
        <v>58641.000000000007</v>
      </c>
      <c r="U12" s="114">
        <f t="shared" si="0"/>
        <v>89072165</v>
      </c>
    </row>
    <row r="13" spans="1:21" ht="21.95" customHeight="1">
      <c r="A13" s="86" t="s">
        <v>17</v>
      </c>
      <c r="B13" s="114">
        <v>1296000</v>
      </c>
      <c r="C13" s="114">
        <v>268637</v>
      </c>
      <c r="D13" s="114">
        <v>208519</v>
      </c>
      <c r="E13" s="114">
        <v>10989</v>
      </c>
      <c r="F13" s="114">
        <v>0</v>
      </c>
      <c r="G13" s="114">
        <v>0</v>
      </c>
      <c r="H13" s="114">
        <v>0</v>
      </c>
      <c r="I13" s="114">
        <v>1341885354</v>
      </c>
      <c r="J13" s="114">
        <v>0</v>
      </c>
      <c r="K13" s="114">
        <v>0</v>
      </c>
      <c r="L13" s="86" t="s">
        <v>17</v>
      </c>
      <c r="M13" s="114">
        <v>0</v>
      </c>
      <c r="N13" s="114">
        <v>1866086275</v>
      </c>
      <c r="O13" s="114">
        <v>0</v>
      </c>
      <c r="P13" s="114">
        <v>300</v>
      </c>
      <c r="Q13" s="114">
        <v>50885.000000000007</v>
      </c>
      <c r="R13" s="114">
        <v>0</v>
      </c>
      <c r="S13" s="114">
        <v>0</v>
      </c>
      <c r="T13" s="114">
        <v>122</v>
      </c>
      <c r="U13" s="114">
        <f t="shared" si="0"/>
        <v>3209807081</v>
      </c>
    </row>
    <row r="14" spans="1:21" ht="21.95" customHeight="1">
      <c r="A14" s="86" t="s">
        <v>18</v>
      </c>
      <c r="B14" s="114">
        <v>62800</v>
      </c>
      <c r="C14" s="114">
        <v>0</v>
      </c>
      <c r="D14" s="114">
        <v>50730</v>
      </c>
      <c r="E14" s="114">
        <v>100</v>
      </c>
      <c r="F14" s="114">
        <v>0</v>
      </c>
      <c r="G14" s="114">
        <v>7500</v>
      </c>
      <c r="H14" s="114">
        <v>12000</v>
      </c>
      <c r="I14" s="114">
        <v>0</v>
      </c>
      <c r="J14" s="114">
        <v>0</v>
      </c>
      <c r="K14" s="114">
        <v>0</v>
      </c>
      <c r="L14" s="86" t="s">
        <v>18</v>
      </c>
      <c r="M14" s="114">
        <v>0</v>
      </c>
      <c r="N14" s="114">
        <v>0</v>
      </c>
      <c r="O14" s="114">
        <v>0</v>
      </c>
      <c r="P14" s="114">
        <v>12700</v>
      </c>
      <c r="Q14" s="114">
        <v>81520</v>
      </c>
      <c r="R14" s="114">
        <v>0</v>
      </c>
      <c r="S14" s="114">
        <v>0</v>
      </c>
      <c r="T14" s="114">
        <v>7652</v>
      </c>
      <c r="U14" s="114">
        <f t="shared" si="0"/>
        <v>235002</v>
      </c>
    </row>
    <row r="15" spans="1:21" ht="21.95" customHeight="1">
      <c r="A15" s="86" t="s">
        <v>19</v>
      </c>
      <c r="B15" s="114">
        <v>0</v>
      </c>
      <c r="C15" s="114">
        <v>0</v>
      </c>
      <c r="D15" s="114">
        <v>18374</v>
      </c>
      <c r="E15" s="114">
        <v>18071</v>
      </c>
      <c r="F15" s="114">
        <v>0</v>
      </c>
      <c r="G15" s="114">
        <v>0</v>
      </c>
      <c r="H15" s="114">
        <v>0</v>
      </c>
      <c r="I15" s="114">
        <v>5527</v>
      </c>
      <c r="J15" s="114">
        <v>0</v>
      </c>
      <c r="K15" s="114">
        <v>403</v>
      </c>
      <c r="L15" s="86" t="s">
        <v>19</v>
      </c>
      <c r="M15" s="114">
        <v>0</v>
      </c>
      <c r="N15" s="114">
        <v>0</v>
      </c>
      <c r="O15" s="114">
        <v>0</v>
      </c>
      <c r="P15" s="114">
        <v>1828002</v>
      </c>
      <c r="Q15" s="114">
        <v>711035</v>
      </c>
      <c r="R15" s="114">
        <v>9216</v>
      </c>
      <c r="S15" s="114">
        <v>0</v>
      </c>
      <c r="T15" s="114">
        <v>0</v>
      </c>
      <c r="U15" s="114">
        <f t="shared" si="0"/>
        <v>2590628</v>
      </c>
    </row>
    <row r="16" spans="1:21" ht="21.95" customHeight="1">
      <c r="A16" s="86" t="s">
        <v>20</v>
      </c>
      <c r="B16" s="114">
        <v>10380600</v>
      </c>
      <c r="C16" s="114">
        <v>18500</v>
      </c>
      <c r="D16" s="114">
        <v>1428313.0000000002</v>
      </c>
      <c r="E16" s="114">
        <v>19</v>
      </c>
      <c r="F16" s="114">
        <v>0</v>
      </c>
      <c r="G16" s="114">
        <v>0</v>
      </c>
      <c r="H16" s="114">
        <v>0</v>
      </c>
      <c r="I16" s="114">
        <v>0</v>
      </c>
      <c r="J16" s="114">
        <v>300</v>
      </c>
      <c r="K16" s="114">
        <v>0</v>
      </c>
      <c r="L16" s="86" t="s">
        <v>20</v>
      </c>
      <c r="M16" s="114">
        <v>39002000</v>
      </c>
      <c r="N16" s="114">
        <v>0</v>
      </c>
      <c r="O16" s="114">
        <v>0</v>
      </c>
      <c r="P16" s="114">
        <v>1650</v>
      </c>
      <c r="Q16" s="114">
        <v>23</v>
      </c>
      <c r="R16" s="114">
        <v>0</v>
      </c>
      <c r="S16" s="114">
        <v>0</v>
      </c>
      <c r="T16" s="114">
        <v>500</v>
      </c>
      <c r="U16" s="114">
        <f t="shared" si="0"/>
        <v>50831905</v>
      </c>
    </row>
    <row r="17" spans="1:21" ht="21.95" customHeight="1">
      <c r="A17" s="86" t="s">
        <v>21</v>
      </c>
      <c r="B17" s="114">
        <v>180000</v>
      </c>
      <c r="C17" s="114">
        <v>18000</v>
      </c>
      <c r="D17" s="114">
        <v>48990</v>
      </c>
      <c r="E17" s="114">
        <v>32330</v>
      </c>
      <c r="F17" s="114">
        <v>0</v>
      </c>
      <c r="G17" s="114">
        <v>0</v>
      </c>
      <c r="H17" s="114">
        <v>0</v>
      </c>
      <c r="I17" s="114">
        <v>100</v>
      </c>
      <c r="J17" s="114">
        <v>894</v>
      </c>
      <c r="K17" s="114">
        <v>0</v>
      </c>
      <c r="L17" s="86" t="s">
        <v>21</v>
      </c>
      <c r="M17" s="114">
        <v>0</v>
      </c>
      <c r="N17" s="114">
        <v>0</v>
      </c>
      <c r="O17" s="114">
        <v>0</v>
      </c>
      <c r="P17" s="114">
        <v>13000</v>
      </c>
      <c r="Q17" s="114">
        <v>7850</v>
      </c>
      <c r="R17" s="114">
        <v>52340</v>
      </c>
      <c r="S17" s="114">
        <v>0</v>
      </c>
      <c r="T17" s="114">
        <v>55410</v>
      </c>
      <c r="U17" s="114">
        <f t="shared" si="0"/>
        <v>408914</v>
      </c>
    </row>
    <row r="18" spans="1:21" ht="21.95" customHeight="1">
      <c r="A18" s="86" t="s">
        <v>22</v>
      </c>
      <c r="B18" s="114">
        <v>94642</v>
      </c>
      <c r="C18" s="114">
        <v>0</v>
      </c>
      <c r="D18" s="114">
        <v>86230</v>
      </c>
      <c r="E18" s="114">
        <v>0</v>
      </c>
      <c r="F18" s="114">
        <v>0</v>
      </c>
      <c r="G18" s="114">
        <v>0</v>
      </c>
      <c r="H18" s="114">
        <v>0</v>
      </c>
      <c r="I18" s="114">
        <v>34888</v>
      </c>
      <c r="J18" s="114">
        <v>0</v>
      </c>
      <c r="K18" s="114">
        <v>0</v>
      </c>
      <c r="L18" s="86" t="s">
        <v>22</v>
      </c>
      <c r="M18" s="114">
        <v>0</v>
      </c>
      <c r="N18" s="114">
        <v>0</v>
      </c>
      <c r="O18" s="114">
        <v>0</v>
      </c>
      <c r="P18" s="114">
        <v>30000</v>
      </c>
      <c r="Q18" s="114">
        <v>0</v>
      </c>
      <c r="R18" s="114">
        <v>0</v>
      </c>
      <c r="S18" s="114">
        <v>0</v>
      </c>
      <c r="T18" s="114">
        <v>0</v>
      </c>
      <c r="U18" s="114">
        <f t="shared" si="0"/>
        <v>245760</v>
      </c>
    </row>
    <row r="19" spans="1:21" ht="21.95" customHeight="1">
      <c r="A19" s="86" t="s">
        <v>23</v>
      </c>
      <c r="B19" s="114">
        <v>9462</v>
      </c>
      <c r="C19" s="114">
        <v>716</v>
      </c>
      <c r="D19" s="114">
        <v>45501</v>
      </c>
      <c r="E19" s="114">
        <v>0</v>
      </c>
      <c r="F19" s="114">
        <v>0</v>
      </c>
      <c r="G19" s="114">
        <v>0</v>
      </c>
      <c r="H19" s="114">
        <v>27662</v>
      </c>
      <c r="I19" s="114">
        <v>0</v>
      </c>
      <c r="J19" s="114">
        <v>0</v>
      </c>
      <c r="K19" s="114">
        <v>0</v>
      </c>
      <c r="L19" s="86" t="s">
        <v>23</v>
      </c>
      <c r="M19" s="114">
        <v>0</v>
      </c>
      <c r="N19" s="114">
        <v>0</v>
      </c>
      <c r="O19" s="114">
        <v>0</v>
      </c>
      <c r="P19" s="114">
        <v>19384</v>
      </c>
      <c r="Q19" s="114">
        <v>0</v>
      </c>
      <c r="R19" s="114">
        <v>0</v>
      </c>
      <c r="S19" s="114">
        <v>0</v>
      </c>
      <c r="T19" s="114">
        <v>0</v>
      </c>
      <c r="U19" s="114">
        <f t="shared" si="0"/>
        <v>102725</v>
      </c>
    </row>
    <row r="20" spans="1:21" ht="21.95" customHeight="1">
      <c r="A20" s="86" t="s">
        <v>24</v>
      </c>
      <c r="B20" s="114">
        <v>1432000</v>
      </c>
      <c r="C20" s="114">
        <v>339000</v>
      </c>
      <c r="D20" s="114">
        <v>50202.999999999993</v>
      </c>
      <c r="E20" s="114">
        <v>0</v>
      </c>
      <c r="F20" s="114">
        <v>0</v>
      </c>
      <c r="G20" s="114">
        <v>3800</v>
      </c>
      <c r="H20" s="114">
        <v>0</v>
      </c>
      <c r="I20" s="114">
        <v>0</v>
      </c>
      <c r="J20" s="114">
        <v>0</v>
      </c>
      <c r="K20" s="114">
        <v>0</v>
      </c>
      <c r="L20" s="86" t="s">
        <v>24</v>
      </c>
      <c r="M20" s="114">
        <v>0</v>
      </c>
      <c r="N20" s="114">
        <v>0</v>
      </c>
      <c r="O20" s="114">
        <v>0</v>
      </c>
      <c r="P20" s="114">
        <v>1625</v>
      </c>
      <c r="Q20" s="114">
        <v>2000</v>
      </c>
      <c r="R20" s="114">
        <v>0</v>
      </c>
      <c r="S20" s="114">
        <v>0</v>
      </c>
      <c r="T20" s="114">
        <v>96000</v>
      </c>
      <c r="U20" s="114">
        <f t="shared" si="0"/>
        <v>1924628</v>
      </c>
    </row>
    <row r="21" spans="1:21" ht="21.95" customHeight="1">
      <c r="A21" s="86" t="s">
        <v>25</v>
      </c>
      <c r="B21" s="114">
        <v>0</v>
      </c>
      <c r="C21" s="114">
        <v>0</v>
      </c>
      <c r="D21" s="114">
        <v>116808.99999999997</v>
      </c>
      <c r="E21" s="114">
        <v>0</v>
      </c>
      <c r="F21" s="114">
        <v>0</v>
      </c>
      <c r="G21" s="114">
        <v>0</v>
      </c>
      <c r="H21" s="114">
        <v>0</v>
      </c>
      <c r="I21" s="114">
        <v>0</v>
      </c>
      <c r="J21" s="114">
        <v>0</v>
      </c>
      <c r="K21" s="114">
        <v>2500</v>
      </c>
      <c r="L21" s="86" t="s">
        <v>25</v>
      </c>
      <c r="M21" s="114">
        <v>0</v>
      </c>
      <c r="N21" s="114">
        <v>0</v>
      </c>
      <c r="O21" s="114">
        <v>0</v>
      </c>
      <c r="P21" s="114">
        <v>0</v>
      </c>
      <c r="Q21" s="114">
        <v>25187</v>
      </c>
      <c r="R21" s="114">
        <v>0</v>
      </c>
      <c r="S21" s="114">
        <v>0</v>
      </c>
      <c r="T21" s="114">
        <v>0</v>
      </c>
      <c r="U21" s="114">
        <f t="shared" si="0"/>
        <v>144495.99999999997</v>
      </c>
    </row>
    <row r="22" spans="1:21" ht="21.95" customHeight="1">
      <c r="A22" s="45" t="s">
        <v>26</v>
      </c>
      <c r="B22" s="114">
        <v>555585</v>
      </c>
      <c r="C22" s="114">
        <v>8644039</v>
      </c>
      <c r="D22" s="114">
        <v>61382.999999999985</v>
      </c>
      <c r="E22" s="114">
        <v>351910</v>
      </c>
      <c r="F22" s="114">
        <v>0</v>
      </c>
      <c r="G22" s="114">
        <v>0</v>
      </c>
      <c r="H22" s="114">
        <v>7700</v>
      </c>
      <c r="I22" s="114">
        <v>500</v>
      </c>
      <c r="J22" s="114">
        <v>0</v>
      </c>
      <c r="K22" s="114">
        <v>0</v>
      </c>
      <c r="L22" s="45" t="s">
        <v>26</v>
      </c>
      <c r="M22" s="114">
        <v>0</v>
      </c>
      <c r="N22" s="114">
        <v>0</v>
      </c>
      <c r="O22" s="114">
        <v>0</v>
      </c>
      <c r="P22" s="114">
        <v>220860</v>
      </c>
      <c r="Q22" s="114">
        <v>16374.999999999998</v>
      </c>
      <c r="R22" s="114">
        <v>0</v>
      </c>
      <c r="S22" s="114">
        <v>0</v>
      </c>
      <c r="T22" s="114">
        <v>4000</v>
      </c>
      <c r="U22" s="114">
        <f t="shared" si="0"/>
        <v>9862352</v>
      </c>
    </row>
    <row r="23" spans="1:21" ht="23.25" customHeight="1" thickBot="1">
      <c r="A23" s="275" t="s">
        <v>27</v>
      </c>
      <c r="B23" s="276">
        <v>33604582</v>
      </c>
      <c r="C23" s="276">
        <v>9625130</v>
      </c>
      <c r="D23" s="276">
        <v>3143140</v>
      </c>
      <c r="E23" s="276">
        <v>594172</v>
      </c>
      <c r="F23" s="276">
        <v>250</v>
      </c>
      <c r="G23" s="276">
        <v>2421422</v>
      </c>
      <c r="H23" s="276">
        <v>183952</v>
      </c>
      <c r="I23" s="276">
        <v>1342137562</v>
      </c>
      <c r="J23" s="276">
        <v>5400</v>
      </c>
      <c r="K23" s="276">
        <v>3843</v>
      </c>
      <c r="L23" s="338" t="s">
        <v>27</v>
      </c>
      <c r="M23" s="276">
        <v>4677186720</v>
      </c>
      <c r="N23" s="276">
        <v>1871277095</v>
      </c>
      <c r="O23" s="276">
        <v>0</v>
      </c>
      <c r="P23" s="276">
        <v>3435835</v>
      </c>
      <c r="Q23" s="276">
        <v>1856389</v>
      </c>
      <c r="R23" s="276">
        <v>89556</v>
      </c>
      <c r="S23" s="276">
        <v>20000</v>
      </c>
      <c r="T23" s="276">
        <v>2000248979</v>
      </c>
      <c r="U23" s="276">
        <v>9945834027</v>
      </c>
    </row>
    <row r="24" spans="1:21" ht="15.75" customHeight="1" thickTop="1">
      <c r="A24" s="389"/>
      <c r="B24" s="389"/>
      <c r="C24" s="389"/>
      <c r="D24" s="389"/>
      <c r="E24" s="389"/>
      <c r="F24" s="389"/>
      <c r="G24" s="389"/>
      <c r="H24" s="389"/>
      <c r="I24" s="389"/>
      <c r="J24" s="389"/>
      <c r="K24" s="3" t="s">
        <v>44</v>
      </c>
    </row>
    <row r="25" spans="1:21" s="331" customFormat="1" ht="9.75" customHeight="1">
      <c r="A25" s="332"/>
      <c r="B25" s="332"/>
      <c r="C25" s="332"/>
      <c r="D25" s="332"/>
      <c r="E25" s="332"/>
      <c r="F25" s="332"/>
      <c r="G25" s="332"/>
      <c r="H25" s="332"/>
      <c r="I25" s="332"/>
      <c r="J25" s="332"/>
      <c r="K25" s="3"/>
    </row>
    <row r="26" spans="1:21" ht="9.75" customHeight="1" thickBot="1">
      <c r="A26" s="278"/>
      <c r="B26" s="278"/>
      <c r="C26" s="278"/>
      <c r="D26" s="278"/>
      <c r="E26" s="278"/>
      <c r="F26" s="278"/>
      <c r="G26" s="278"/>
      <c r="H26" s="278"/>
      <c r="I26" s="278"/>
      <c r="J26" s="278"/>
      <c r="U26" s="303"/>
    </row>
    <row r="27" spans="1:21" s="328" customFormat="1" ht="19.5" customHeight="1">
      <c r="A27" s="354" t="s">
        <v>437</v>
      </c>
      <c r="B27" s="354"/>
      <c r="C27" s="366">
        <v>86</v>
      </c>
      <c r="D27" s="366"/>
      <c r="E27" s="366"/>
      <c r="F27" s="366"/>
      <c r="G27" s="366"/>
      <c r="H27" s="366"/>
      <c r="I27" s="366"/>
      <c r="J27" s="366"/>
      <c r="K27" s="366"/>
      <c r="L27" s="354" t="s">
        <v>437</v>
      </c>
      <c r="M27" s="354"/>
      <c r="N27" s="366">
        <v>87</v>
      </c>
      <c r="O27" s="366"/>
      <c r="P27" s="366"/>
      <c r="Q27" s="366"/>
      <c r="R27" s="366"/>
      <c r="S27" s="366"/>
      <c r="T27" s="366"/>
      <c r="U27" s="366"/>
    </row>
  </sheetData>
  <mergeCells count="12">
    <mergeCell ref="C27:K27"/>
    <mergeCell ref="A24:J24"/>
    <mergeCell ref="A1:K1"/>
    <mergeCell ref="L1:U1"/>
    <mergeCell ref="A2:K2"/>
    <mergeCell ref="L2:U2"/>
    <mergeCell ref="A3:A4"/>
    <mergeCell ref="B3:K3"/>
    <mergeCell ref="L3:L4"/>
    <mergeCell ref="M3:T3"/>
    <mergeCell ref="U3:U4"/>
    <mergeCell ref="N27:U27"/>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4.xml><?xml version="1.0" encoding="utf-8"?>
<worksheet xmlns="http://schemas.openxmlformats.org/spreadsheetml/2006/main" xmlns:r="http://schemas.openxmlformats.org/officeDocument/2006/relationships">
  <sheetPr>
    <tabColor rgb="FF00B050"/>
  </sheetPr>
  <dimension ref="A1:U27"/>
  <sheetViews>
    <sheetView rightToLeft="1" view="pageBreakPreview" topLeftCell="E1" zoomScaleSheetLayoutView="100" workbookViewId="0">
      <selection activeCell="V1" sqref="V1:V1048576"/>
    </sheetView>
  </sheetViews>
  <sheetFormatPr defaultRowHeight="14.25"/>
  <cols>
    <col min="1" max="1" width="13.125" style="273" customWidth="1"/>
    <col min="2" max="2" width="12.875" style="273" customWidth="1"/>
    <col min="3" max="3" width="12.25" style="273" customWidth="1"/>
    <col min="4" max="4" width="11.625" style="273" customWidth="1"/>
    <col min="5" max="5" width="12.375" style="273" customWidth="1"/>
    <col min="6" max="6" width="14.5" style="273" customWidth="1"/>
    <col min="7" max="7" width="10.375" style="273" customWidth="1"/>
    <col min="8" max="8" width="11.875" style="273" customWidth="1"/>
    <col min="9" max="9" width="11.375" style="273" customWidth="1"/>
    <col min="10" max="10" width="10.125" style="273" customWidth="1"/>
    <col min="11" max="11" width="11" style="273" customWidth="1"/>
    <col min="12" max="12" width="11.875" style="273" customWidth="1"/>
    <col min="13" max="13" width="12.375" style="273" customWidth="1"/>
    <col min="14" max="14" width="11.75" style="273" customWidth="1"/>
    <col min="15" max="16" width="11.375" style="273" customWidth="1"/>
    <col min="17" max="17" width="10.625" style="273" customWidth="1"/>
    <col min="18" max="18" width="11.75" style="273" customWidth="1"/>
    <col min="19" max="19" width="11.375" style="273" customWidth="1"/>
    <col min="20" max="20" width="10.75" style="273" customWidth="1"/>
    <col min="21" max="21" width="14.375" style="273" customWidth="1"/>
    <col min="22" max="224" width="9.125" style="273"/>
    <col min="225" max="225" width="14" style="273" customWidth="1"/>
    <col min="226" max="226" width="18" style="273" customWidth="1"/>
    <col min="227" max="227" width="11.875" style="273" customWidth="1"/>
    <col min="228" max="228" width="12.125" style="273" customWidth="1"/>
    <col min="229" max="229" width="11.625" style="273" customWidth="1"/>
    <col min="230" max="230" width="9.75" style="273" customWidth="1"/>
    <col min="231" max="231" width="0.625" style="273" customWidth="1"/>
    <col min="232" max="232" width="12.125" style="273" customWidth="1"/>
    <col min="233" max="233" width="11.875" style="273" customWidth="1"/>
    <col min="234" max="235" width="12.125" style="273" customWidth="1"/>
    <col min="236" max="480" width="9.125" style="273"/>
    <col min="481" max="481" width="14" style="273" customWidth="1"/>
    <col min="482" max="482" width="18" style="273" customWidth="1"/>
    <col min="483" max="483" width="11.875" style="273" customWidth="1"/>
    <col min="484" max="484" width="12.125" style="273" customWidth="1"/>
    <col min="485" max="485" width="11.625" style="273" customWidth="1"/>
    <col min="486" max="486" width="9.75" style="273" customWidth="1"/>
    <col min="487" max="487" width="0.625" style="273" customWidth="1"/>
    <col min="488" max="488" width="12.125" style="273" customWidth="1"/>
    <col min="489" max="489" width="11.875" style="273" customWidth="1"/>
    <col min="490" max="491" width="12.125" style="273" customWidth="1"/>
    <col min="492" max="736" width="9.125" style="273"/>
    <col min="737" max="737" width="14" style="273" customWidth="1"/>
    <col min="738" max="738" width="18" style="273" customWidth="1"/>
    <col min="739" max="739" width="11.875" style="273" customWidth="1"/>
    <col min="740" max="740" width="12.125" style="273" customWidth="1"/>
    <col min="741" max="741" width="11.625" style="273" customWidth="1"/>
    <col min="742" max="742" width="9.75" style="273" customWidth="1"/>
    <col min="743" max="743" width="0.625" style="273" customWidth="1"/>
    <col min="744" max="744" width="12.125" style="273" customWidth="1"/>
    <col min="745" max="745" width="11.875" style="273" customWidth="1"/>
    <col min="746" max="747" width="12.125" style="273" customWidth="1"/>
    <col min="748" max="992" width="9.125" style="273"/>
    <col min="993" max="993" width="14" style="273" customWidth="1"/>
    <col min="994" max="994" width="18" style="273" customWidth="1"/>
    <col min="995" max="995" width="11.875" style="273" customWidth="1"/>
    <col min="996" max="996" width="12.125" style="273" customWidth="1"/>
    <col min="997" max="997" width="11.625" style="273" customWidth="1"/>
    <col min="998" max="998" width="9.75" style="273" customWidth="1"/>
    <col min="999" max="999" width="0.625" style="273" customWidth="1"/>
    <col min="1000" max="1000" width="12.125" style="273" customWidth="1"/>
    <col min="1001" max="1001" width="11.875" style="273" customWidth="1"/>
    <col min="1002" max="1003" width="12.125" style="273" customWidth="1"/>
    <col min="1004" max="1248" width="9.125" style="273"/>
    <col min="1249" max="1249" width="14" style="273" customWidth="1"/>
    <col min="1250" max="1250" width="18" style="273" customWidth="1"/>
    <col min="1251" max="1251" width="11.875" style="273" customWidth="1"/>
    <col min="1252" max="1252" width="12.125" style="273" customWidth="1"/>
    <col min="1253" max="1253" width="11.625" style="273" customWidth="1"/>
    <col min="1254" max="1254" width="9.75" style="273" customWidth="1"/>
    <col min="1255" max="1255" width="0.625" style="273" customWidth="1"/>
    <col min="1256" max="1256" width="12.125" style="273" customWidth="1"/>
    <col min="1257" max="1257" width="11.875" style="273" customWidth="1"/>
    <col min="1258" max="1259" width="12.125" style="273" customWidth="1"/>
    <col min="1260" max="1504" width="9.125" style="273"/>
    <col min="1505" max="1505" width="14" style="273" customWidth="1"/>
    <col min="1506" max="1506" width="18" style="273" customWidth="1"/>
    <col min="1507" max="1507" width="11.875" style="273" customWidth="1"/>
    <col min="1508" max="1508" width="12.125" style="273" customWidth="1"/>
    <col min="1509" max="1509" width="11.625" style="273" customWidth="1"/>
    <col min="1510" max="1510" width="9.75" style="273" customWidth="1"/>
    <col min="1511" max="1511" width="0.625" style="273" customWidth="1"/>
    <col min="1512" max="1512" width="12.125" style="273" customWidth="1"/>
    <col min="1513" max="1513" width="11.875" style="273" customWidth="1"/>
    <col min="1514" max="1515" width="12.125" style="273" customWidth="1"/>
    <col min="1516" max="1760" width="9.125" style="273"/>
    <col min="1761" max="1761" width="14" style="273" customWidth="1"/>
    <col min="1762" max="1762" width="18" style="273" customWidth="1"/>
    <col min="1763" max="1763" width="11.875" style="273" customWidth="1"/>
    <col min="1764" max="1764" width="12.125" style="273" customWidth="1"/>
    <col min="1765" max="1765" width="11.625" style="273" customWidth="1"/>
    <col min="1766" max="1766" width="9.75" style="273" customWidth="1"/>
    <col min="1767" max="1767" width="0.625" style="273" customWidth="1"/>
    <col min="1768" max="1768" width="12.125" style="273" customWidth="1"/>
    <col min="1769" max="1769" width="11.875" style="273" customWidth="1"/>
    <col min="1770" max="1771" width="12.125" style="273" customWidth="1"/>
    <col min="1772" max="2016" width="9.125" style="273"/>
    <col min="2017" max="2017" width="14" style="273" customWidth="1"/>
    <col min="2018" max="2018" width="18" style="273" customWidth="1"/>
    <col min="2019" max="2019" width="11.875" style="273" customWidth="1"/>
    <col min="2020" max="2020" width="12.125" style="273" customWidth="1"/>
    <col min="2021" max="2021" width="11.625" style="273" customWidth="1"/>
    <col min="2022" max="2022" width="9.75" style="273" customWidth="1"/>
    <col min="2023" max="2023" width="0.625" style="273" customWidth="1"/>
    <col min="2024" max="2024" width="12.125" style="273" customWidth="1"/>
    <col min="2025" max="2025" width="11.875" style="273" customWidth="1"/>
    <col min="2026" max="2027" width="12.125" style="273" customWidth="1"/>
    <col min="2028" max="2272" width="9.125" style="273"/>
    <col min="2273" max="2273" width="14" style="273" customWidth="1"/>
    <col min="2274" max="2274" width="18" style="273" customWidth="1"/>
    <col min="2275" max="2275" width="11.875" style="273" customWidth="1"/>
    <col min="2276" max="2276" width="12.125" style="273" customWidth="1"/>
    <col min="2277" max="2277" width="11.625" style="273" customWidth="1"/>
    <col min="2278" max="2278" width="9.75" style="273" customWidth="1"/>
    <col min="2279" max="2279" width="0.625" style="273" customWidth="1"/>
    <col min="2280" max="2280" width="12.125" style="273" customWidth="1"/>
    <col min="2281" max="2281" width="11.875" style="273" customWidth="1"/>
    <col min="2282" max="2283" width="12.125" style="273" customWidth="1"/>
    <col min="2284" max="2528" width="9.125" style="273"/>
    <col min="2529" max="2529" width="14" style="273" customWidth="1"/>
    <col min="2530" max="2530" width="18" style="273" customWidth="1"/>
    <col min="2531" max="2531" width="11.875" style="273" customWidth="1"/>
    <col min="2532" max="2532" width="12.125" style="273" customWidth="1"/>
    <col min="2533" max="2533" width="11.625" style="273" customWidth="1"/>
    <col min="2534" max="2534" width="9.75" style="273" customWidth="1"/>
    <col min="2535" max="2535" width="0.625" style="273" customWidth="1"/>
    <col min="2536" max="2536" width="12.125" style="273" customWidth="1"/>
    <col min="2537" max="2537" width="11.875" style="273" customWidth="1"/>
    <col min="2538" max="2539" width="12.125" style="273" customWidth="1"/>
    <col min="2540" max="2784" width="9.125" style="273"/>
    <col min="2785" max="2785" width="14" style="273" customWidth="1"/>
    <col min="2786" max="2786" width="18" style="273" customWidth="1"/>
    <col min="2787" max="2787" width="11.875" style="273" customWidth="1"/>
    <col min="2788" max="2788" width="12.125" style="273" customWidth="1"/>
    <col min="2789" max="2789" width="11.625" style="273" customWidth="1"/>
    <col min="2790" max="2790" width="9.75" style="273" customWidth="1"/>
    <col min="2791" max="2791" width="0.625" style="273" customWidth="1"/>
    <col min="2792" max="2792" width="12.125" style="273" customWidth="1"/>
    <col min="2793" max="2793" width="11.875" style="273" customWidth="1"/>
    <col min="2794" max="2795" width="12.125" style="273" customWidth="1"/>
    <col min="2796" max="3040" width="9.125" style="273"/>
    <col min="3041" max="3041" width="14" style="273" customWidth="1"/>
    <col min="3042" max="3042" width="18" style="273" customWidth="1"/>
    <col min="3043" max="3043" width="11.875" style="273" customWidth="1"/>
    <col min="3044" max="3044" width="12.125" style="273" customWidth="1"/>
    <col min="3045" max="3045" width="11.625" style="273" customWidth="1"/>
    <col min="3046" max="3046" width="9.75" style="273" customWidth="1"/>
    <col min="3047" max="3047" width="0.625" style="273" customWidth="1"/>
    <col min="3048" max="3048" width="12.125" style="273" customWidth="1"/>
    <col min="3049" max="3049" width="11.875" style="273" customWidth="1"/>
    <col min="3050" max="3051" width="12.125" style="273" customWidth="1"/>
    <col min="3052" max="3296" width="9.125" style="273"/>
    <col min="3297" max="3297" width="14" style="273" customWidth="1"/>
    <col min="3298" max="3298" width="18" style="273" customWidth="1"/>
    <col min="3299" max="3299" width="11.875" style="273" customWidth="1"/>
    <col min="3300" max="3300" width="12.125" style="273" customWidth="1"/>
    <col min="3301" max="3301" width="11.625" style="273" customWidth="1"/>
    <col min="3302" max="3302" width="9.75" style="273" customWidth="1"/>
    <col min="3303" max="3303" width="0.625" style="273" customWidth="1"/>
    <col min="3304" max="3304" width="12.125" style="273" customWidth="1"/>
    <col min="3305" max="3305" width="11.875" style="273" customWidth="1"/>
    <col min="3306" max="3307" width="12.125" style="273" customWidth="1"/>
    <col min="3308" max="3552" width="9.125" style="273"/>
    <col min="3553" max="3553" width="14" style="273" customWidth="1"/>
    <col min="3554" max="3554" width="18" style="273" customWidth="1"/>
    <col min="3555" max="3555" width="11.875" style="273" customWidth="1"/>
    <col min="3556" max="3556" width="12.125" style="273" customWidth="1"/>
    <col min="3557" max="3557" width="11.625" style="273" customWidth="1"/>
    <col min="3558" max="3558" width="9.75" style="273" customWidth="1"/>
    <col min="3559" max="3559" width="0.625" style="273" customWidth="1"/>
    <col min="3560" max="3560" width="12.125" style="273" customWidth="1"/>
    <col min="3561" max="3561" width="11.875" style="273" customWidth="1"/>
    <col min="3562" max="3563" width="12.125" style="273" customWidth="1"/>
    <col min="3564" max="3808" width="9.125" style="273"/>
    <col min="3809" max="3809" width="14" style="273" customWidth="1"/>
    <col min="3810" max="3810" width="18" style="273" customWidth="1"/>
    <col min="3811" max="3811" width="11.875" style="273" customWidth="1"/>
    <col min="3812" max="3812" width="12.125" style="273" customWidth="1"/>
    <col min="3813" max="3813" width="11.625" style="273" customWidth="1"/>
    <col min="3814" max="3814" width="9.75" style="273" customWidth="1"/>
    <col min="3815" max="3815" width="0.625" style="273" customWidth="1"/>
    <col min="3816" max="3816" width="12.125" style="273" customWidth="1"/>
    <col min="3817" max="3817" width="11.875" style="273" customWidth="1"/>
    <col min="3818" max="3819" width="12.125" style="273" customWidth="1"/>
    <col min="3820" max="4064" width="9.125" style="273"/>
    <col min="4065" max="4065" width="14" style="273" customWidth="1"/>
    <col min="4066" max="4066" width="18" style="273" customWidth="1"/>
    <col min="4067" max="4067" width="11.875" style="273" customWidth="1"/>
    <col min="4068" max="4068" width="12.125" style="273" customWidth="1"/>
    <col min="4069" max="4069" width="11.625" style="273" customWidth="1"/>
    <col min="4070" max="4070" width="9.75" style="273" customWidth="1"/>
    <col min="4071" max="4071" width="0.625" style="273" customWidth="1"/>
    <col min="4072" max="4072" width="12.125" style="273" customWidth="1"/>
    <col min="4073" max="4073" width="11.875" style="273" customWidth="1"/>
    <col min="4074" max="4075" width="12.125" style="273" customWidth="1"/>
    <col min="4076" max="4320" width="9.125" style="273"/>
    <col min="4321" max="4321" width="14" style="273" customWidth="1"/>
    <col min="4322" max="4322" width="18" style="273" customWidth="1"/>
    <col min="4323" max="4323" width="11.875" style="273" customWidth="1"/>
    <col min="4324" max="4324" width="12.125" style="273" customWidth="1"/>
    <col min="4325" max="4325" width="11.625" style="273" customWidth="1"/>
    <col min="4326" max="4326" width="9.75" style="273" customWidth="1"/>
    <col min="4327" max="4327" width="0.625" style="273" customWidth="1"/>
    <col min="4328" max="4328" width="12.125" style="273" customWidth="1"/>
    <col min="4329" max="4329" width="11.875" style="273" customWidth="1"/>
    <col min="4330" max="4331" width="12.125" style="273" customWidth="1"/>
    <col min="4332" max="4576" width="9.125" style="273"/>
    <col min="4577" max="4577" width="14" style="273" customWidth="1"/>
    <col min="4578" max="4578" width="18" style="273" customWidth="1"/>
    <col min="4579" max="4579" width="11.875" style="273" customWidth="1"/>
    <col min="4580" max="4580" width="12.125" style="273" customWidth="1"/>
    <col min="4581" max="4581" width="11.625" style="273" customWidth="1"/>
    <col min="4582" max="4582" width="9.75" style="273" customWidth="1"/>
    <col min="4583" max="4583" width="0.625" style="273" customWidth="1"/>
    <col min="4584" max="4584" width="12.125" style="273" customWidth="1"/>
    <col min="4585" max="4585" width="11.875" style="273" customWidth="1"/>
    <col min="4586" max="4587" width="12.125" style="273" customWidth="1"/>
    <col min="4588" max="4832" width="9.125" style="273"/>
    <col min="4833" max="4833" width="14" style="273" customWidth="1"/>
    <col min="4834" max="4834" width="18" style="273" customWidth="1"/>
    <col min="4835" max="4835" width="11.875" style="273" customWidth="1"/>
    <col min="4836" max="4836" width="12.125" style="273" customWidth="1"/>
    <col min="4837" max="4837" width="11.625" style="273" customWidth="1"/>
    <col min="4838" max="4838" width="9.75" style="273" customWidth="1"/>
    <col min="4839" max="4839" width="0.625" style="273" customWidth="1"/>
    <col min="4840" max="4840" width="12.125" style="273" customWidth="1"/>
    <col min="4841" max="4841" width="11.875" style="273" customWidth="1"/>
    <col min="4842" max="4843" width="12.125" style="273" customWidth="1"/>
    <col min="4844" max="5088" width="9.125" style="273"/>
    <col min="5089" max="5089" width="14" style="273" customWidth="1"/>
    <col min="5090" max="5090" width="18" style="273" customWidth="1"/>
    <col min="5091" max="5091" width="11.875" style="273" customWidth="1"/>
    <col min="5092" max="5092" width="12.125" style="273" customWidth="1"/>
    <col min="5093" max="5093" width="11.625" style="273" customWidth="1"/>
    <col min="5094" max="5094" width="9.75" style="273" customWidth="1"/>
    <col min="5095" max="5095" width="0.625" style="273" customWidth="1"/>
    <col min="5096" max="5096" width="12.125" style="273" customWidth="1"/>
    <col min="5097" max="5097" width="11.875" style="273" customWidth="1"/>
    <col min="5098" max="5099" width="12.125" style="273" customWidth="1"/>
    <col min="5100" max="5344" width="9.125" style="273"/>
    <col min="5345" max="5345" width="14" style="273" customWidth="1"/>
    <col min="5346" max="5346" width="18" style="273" customWidth="1"/>
    <col min="5347" max="5347" width="11.875" style="273" customWidth="1"/>
    <col min="5348" max="5348" width="12.125" style="273" customWidth="1"/>
    <col min="5349" max="5349" width="11.625" style="273" customWidth="1"/>
    <col min="5350" max="5350" width="9.75" style="273" customWidth="1"/>
    <col min="5351" max="5351" width="0.625" style="273" customWidth="1"/>
    <col min="5352" max="5352" width="12.125" style="273" customWidth="1"/>
    <col min="5353" max="5353" width="11.875" style="273" customWidth="1"/>
    <col min="5354" max="5355" width="12.125" style="273" customWidth="1"/>
    <col min="5356" max="5600" width="9.125" style="273"/>
    <col min="5601" max="5601" width="14" style="273" customWidth="1"/>
    <col min="5602" max="5602" width="18" style="273" customWidth="1"/>
    <col min="5603" max="5603" width="11.875" style="273" customWidth="1"/>
    <col min="5604" max="5604" width="12.125" style="273" customWidth="1"/>
    <col min="5605" max="5605" width="11.625" style="273" customWidth="1"/>
    <col min="5606" max="5606" width="9.75" style="273" customWidth="1"/>
    <col min="5607" max="5607" width="0.625" style="273" customWidth="1"/>
    <col min="5608" max="5608" width="12.125" style="273" customWidth="1"/>
    <col min="5609" max="5609" width="11.875" style="273" customWidth="1"/>
    <col min="5610" max="5611" width="12.125" style="273" customWidth="1"/>
    <col min="5612" max="5856" width="9.125" style="273"/>
    <col min="5857" max="5857" width="14" style="273" customWidth="1"/>
    <col min="5858" max="5858" width="18" style="273" customWidth="1"/>
    <col min="5859" max="5859" width="11.875" style="273" customWidth="1"/>
    <col min="5860" max="5860" width="12.125" style="273" customWidth="1"/>
    <col min="5861" max="5861" width="11.625" style="273" customWidth="1"/>
    <col min="5862" max="5862" width="9.75" style="273" customWidth="1"/>
    <col min="5863" max="5863" width="0.625" style="273" customWidth="1"/>
    <col min="5864" max="5864" width="12.125" style="273" customWidth="1"/>
    <col min="5865" max="5865" width="11.875" style="273" customWidth="1"/>
    <col min="5866" max="5867" width="12.125" style="273" customWidth="1"/>
    <col min="5868" max="6112" width="9.125" style="273"/>
    <col min="6113" max="6113" width="14" style="273" customWidth="1"/>
    <col min="6114" max="6114" width="18" style="273" customWidth="1"/>
    <col min="6115" max="6115" width="11.875" style="273" customWidth="1"/>
    <col min="6116" max="6116" width="12.125" style="273" customWidth="1"/>
    <col min="6117" max="6117" width="11.625" style="273" customWidth="1"/>
    <col min="6118" max="6118" width="9.75" style="273" customWidth="1"/>
    <col min="6119" max="6119" width="0.625" style="273" customWidth="1"/>
    <col min="6120" max="6120" width="12.125" style="273" customWidth="1"/>
    <col min="6121" max="6121" width="11.875" style="273" customWidth="1"/>
    <col min="6122" max="6123" width="12.125" style="273" customWidth="1"/>
    <col min="6124" max="6368" width="9.125" style="273"/>
    <col min="6369" max="6369" width="14" style="273" customWidth="1"/>
    <col min="6370" max="6370" width="18" style="273" customWidth="1"/>
    <col min="6371" max="6371" width="11.875" style="273" customWidth="1"/>
    <col min="6372" max="6372" width="12.125" style="273" customWidth="1"/>
    <col min="6373" max="6373" width="11.625" style="273" customWidth="1"/>
    <col min="6374" max="6374" width="9.75" style="273" customWidth="1"/>
    <col min="6375" max="6375" width="0.625" style="273" customWidth="1"/>
    <col min="6376" max="6376" width="12.125" style="273" customWidth="1"/>
    <col min="6377" max="6377" width="11.875" style="273" customWidth="1"/>
    <col min="6378" max="6379" width="12.125" style="273" customWidth="1"/>
    <col min="6380" max="6624" width="9.125" style="273"/>
    <col min="6625" max="6625" width="14" style="273" customWidth="1"/>
    <col min="6626" max="6626" width="18" style="273" customWidth="1"/>
    <col min="6627" max="6627" width="11.875" style="273" customWidth="1"/>
    <col min="6628" max="6628" width="12.125" style="273" customWidth="1"/>
    <col min="6629" max="6629" width="11.625" style="273" customWidth="1"/>
    <col min="6630" max="6630" width="9.75" style="273" customWidth="1"/>
    <col min="6631" max="6631" width="0.625" style="273" customWidth="1"/>
    <col min="6632" max="6632" width="12.125" style="273" customWidth="1"/>
    <col min="6633" max="6633" width="11.875" style="273" customWidth="1"/>
    <col min="6634" max="6635" width="12.125" style="273" customWidth="1"/>
    <col min="6636" max="6880" width="9.125" style="273"/>
    <col min="6881" max="6881" width="14" style="273" customWidth="1"/>
    <col min="6882" max="6882" width="18" style="273" customWidth="1"/>
    <col min="6883" max="6883" width="11.875" style="273" customWidth="1"/>
    <col min="6884" max="6884" width="12.125" style="273" customWidth="1"/>
    <col min="6885" max="6885" width="11.625" style="273" customWidth="1"/>
    <col min="6886" max="6886" width="9.75" style="273" customWidth="1"/>
    <col min="6887" max="6887" width="0.625" style="273" customWidth="1"/>
    <col min="6888" max="6888" width="12.125" style="273" customWidth="1"/>
    <col min="6889" max="6889" width="11.875" style="273" customWidth="1"/>
    <col min="6890" max="6891" width="12.125" style="273" customWidth="1"/>
    <col min="6892" max="7136" width="9.125" style="273"/>
    <col min="7137" max="7137" width="14" style="273" customWidth="1"/>
    <col min="7138" max="7138" width="18" style="273" customWidth="1"/>
    <col min="7139" max="7139" width="11.875" style="273" customWidth="1"/>
    <col min="7140" max="7140" width="12.125" style="273" customWidth="1"/>
    <col min="7141" max="7141" width="11.625" style="273" customWidth="1"/>
    <col min="7142" max="7142" width="9.75" style="273" customWidth="1"/>
    <col min="7143" max="7143" width="0.625" style="273" customWidth="1"/>
    <col min="7144" max="7144" width="12.125" style="273" customWidth="1"/>
    <col min="7145" max="7145" width="11.875" style="273" customWidth="1"/>
    <col min="7146" max="7147" width="12.125" style="273" customWidth="1"/>
    <col min="7148" max="7392" width="9.125" style="273"/>
    <col min="7393" max="7393" width="14" style="273" customWidth="1"/>
    <col min="7394" max="7394" width="18" style="273" customWidth="1"/>
    <col min="7395" max="7395" width="11.875" style="273" customWidth="1"/>
    <col min="7396" max="7396" width="12.125" style="273" customWidth="1"/>
    <col min="7397" max="7397" width="11.625" style="273" customWidth="1"/>
    <col min="7398" max="7398" width="9.75" style="273" customWidth="1"/>
    <col min="7399" max="7399" width="0.625" style="273" customWidth="1"/>
    <col min="7400" max="7400" width="12.125" style="273" customWidth="1"/>
    <col min="7401" max="7401" width="11.875" style="273" customWidth="1"/>
    <col min="7402" max="7403" width="12.125" style="273" customWidth="1"/>
    <col min="7404" max="7648" width="9.125" style="273"/>
    <col min="7649" max="7649" width="14" style="273" customWidth="1"/>
    <col min="7650" max="7650" width="18" style="273" customWidth="1"/>
    <col min="7651" max="7651" width="11.875" style="273" customWidth="1"/>
    <col min="7652" max="7652" width="12.125" style="273" customWidth="1"/>
    <col min="7653" max="7653" width="11.625" style="273" customWidth="1"/>
    <col min="7654" max="7654" width="9.75" style="273" customWidth="1"/>
    <col min="7655" max="7655" width="0.625" style="273" customWidth="1"/>
    <col min="7656" max="7656" width="12.125" style="273" customWidth="1"/>
    <col min="7657" max="7657" width="11.875" style="273" customWidth="1"/>
    <col min="7658" max="7659" width="12.125" style="273" customWidth="1"/>
    <col min="7660" max="7904" width="9.125" style="273"/>
    <col min="7905" max="7905" width="14" style="273" customWidth="1"/>
    <col min="7906" max="7906" width="18" style="273" customWidth="1"/>
    <col min="7907" max="7907" width="11.875" style="273" customWidth="1"/>
    <col min="7908" max="7908" width="12.125" style="273" customWidth="1"/>
    <col min="7909" max="7909" width="11.625" style="273" customWidth="1"/>
    <col min="7910" max="7910" width="9.75" style="273" customWidth="1"/>
    <col min="7911" max="7911" width="0.625" style="273" customWidth="1"/>
    <col min="7912" max="7912" width="12.125" style="273" customWidth="1"/>
    <col min="7913" max="7913" width="11.875" style="273" customWidth="1"/>
    <col min="7914" max="7915" width="12.125" style="273" customWidth="1"/>
    <col min="7916" max="8160" width="9.125" style="273"/>
    <col min="8161" max="8161" width="14" style="273" customWidth="1"/>
    <col min="8162" max="8162" width="18" style="273" customWidth="1"/>
    <col min="8163" max="8163" width="11.875" style="273" customWidth="1"/>
    <col min="8164" max="8164" width="12.125" style="273" customWidth="1"/>
    <col min="8165" max="8165" width="11.625" style="273" customWidth="1"/>
    <col min="8166" max="8166" width="9.75" style="273" customWidth="1"/>
    <col min="8167" max="8167" width="0.625" style="273" customWidth="1"/>
    <col min="8168" max="8168" width="12.125" style="273" customWidth="1"/>
    <col min="8169" max="8169" width="11.875" style="273" customWidth="1"/>
    <col min="8170" max="8171" width="12.125" style="273" customWidth="1"/>
    <col min="8172" max="8416" width="9.125" style="273"/>
    <col min="8417" max="8417" width="14" style="273" customWidth="1"/>
    <col min="8418" max="8418" width="18" style="273" customWidth="1"/>
    <col min="8419" max="8419" width="11.875" style="273" customWidth="1"/>
    <col min="8420" max="8420" width="12.125" style="273" customWidth="1"/>
    <col min="8421" max="8421" width="11.625" style="273" customWidth="1"/>
    <col min="8422" max="8422" width="9.75" style="273" customWidth="1"/>
    <col min="8423" max="8423" width="0.625" style="273" customWidth="1"/>
    <col min="8424" max="8424" width="12.125" style="273" customWidth="1"/>
    <col min="8425" max="8425" width="11.875" style="273" customWidth="1"/>
    <col min="8426" max="8427" width="12.125" style="273" customWidth="1"/>
    <col min="8428" max="8672" width="9.125" style="273"/>
    <col min="8673" max="8673" width="14" style="273" customWidth="1"/>
    <col min="8674" max="8674" width="18" style="273" customWidth="1"/>
    <col min="8675" max="8675" width="11.875" style="273" customWidth="1"/>
    <col min="8676" max="8676" width="12.125" style="273" customWidth="1"/>
    <col min="8677" max="8677" width="11.625" style="273" customWidth="1"/>
    <col min="8678" max="8678" width="9.75" style="273" customWidth="1"/>
    <col min="8679" max="8679" width="0.625" style="273" customWidth="1"/>
    <col min="8680" max="8680" width="12.125" style="273" customWidth="1"/>
    <col min="8681" max="8681" width="11.875" style="273" customWidth="1"/>
    <col min="8682" max="8683" width="12.125" style="273" customWidth="1"/>
    <col min="8684" max="8928" width="9.125" style="273"/>
    <col min="8929" max="8929" width="14" style="273" customWidth="1"/>
    <col min="8930" max="8930" width="18" style="273" customWidth="1"/>
    <col min="8931" max="8931" width="11.875" style="273" customWidth="1"/>
    <col min="8932" max="8932" width="12.125" style="273" customWidth="1"/>
    <col min="8933" max="8933" width="11.625" style="273" customWidth="1"/>
    <col min="8934" max="8934" width="9.75" style="273" customWidth="1"/>
    <col min="8935" max="8935" width="0.625" style="273" customWidth="1"/>
    <col min="8936" max="8936" width="12.125" style="273" customWidth="1"/>
    <col min="8937" max="8937" width="11.875" style="273" customWidth="1"/>
    <col min="8938" max="8939" width="12.125" style="273" customWidth="1"/>
    <col min="8940" max="9184" width="9.125" style="273"/>
    <col min="9185" max="9185" width="14" style="273" customWidth="1"/>
    <col min="9186" max="9186" width="18" style="273" customWidth="1"/>
    <col min="9187" max="9187" width="11.875" style="273" customWidth="1"/>
    <col min="9188" max="9188" width="12.125" style="273" customWidth="1"/>
    <col min="9189" max="9189" width="11.625" style="273" customWidth="1"/>
    <col min="9190" max="9190" width="9.75" style="273" customWidth="1"/>
    <col min="9191" max="9191" width="0.625" style="273" customWidth="1"/>
    <col min="9192" max="9192" width="12.125" style="273" customWidth="1"/>
    <col min="9193" max="9193" width="11.875" style="273" customWidth="1"/>
    <col min="9194" max="9195" width="12.125" style="273" customWidth="1"/>
    <col min="9196" max="9440" width="9.125" style="273"/>
    <col min="9441" max="9441" width="14" style="273" customWidth="1"/>
    <col min="9442" max="9442" width="18" style="273" customWidth="1"/>
    <col min="9443" max="9443" width="11.875" style="273" customWidth="1"/>
    <col min="9444" max="9444" width="12.125" style="273" customWidth="1"/>
    <col min="9445" max="9445" width="11.625" style="273" customWidth="1"/>
    <col min="9446" max="9446" width="9.75" style="273" customWidth="1"/>
    <col min="9447" max="9447" width="0.625" style="273" customWidth="1"/>
    <col min="9448" max="9448" width="12.125" style="273" customWidth="1"/>
    <col min="9449" max="9449" width="11.875" style="273" customWidth="1"/>
    <col min="9450" max="9451" width="12.125" style="273" customWidth="1"/>
    <col min="9452" max="9696" width="9.125" style="273"/>
    <col min="9697" max="9697" width="14" style="273" customWidth="1"/>
    <col min="9698" max="9698" width="18" style="273" customWidth="1"/>
    <col min="9699" max="9699" width="11.875" style="273" customWidth="1"/>
    <col min="9700" max="9700" width="12.125" style="273" customWidth="1"/>
    <col min="9701" max="9701" width="11.625" style="273" customWidth="1"/>
    <col min="9702" max="9702" width="9.75" style="273" customWidth="1"/>
    <col min="9703" max="9703" width="0.625" style="273" customWidth="1"/>
    <col min="9704" max="9704" width="12.125" style="273" customWidth="1"/>
    <col min="9705" max="9705" width="11.875" style="273" customWidth="1"/>
    <col min="9706" max="9707" width="12.125" style="273" customWidth="1"/>
    <col min="9708" max="9952" width="9.125" style="273"/>
    <col min="9953" max="9953" width="14" style="273" customWidth="1"/>
    <col min="9954" max="9954" width="18" style="273" customWidth="1"/>
    <col min="9955" max="9955" width="11.875" style="273" customWidth="1"/>
    <col min="9956" max="9956" width="12.125" style="273" customWidth="1"/>
    <col min="9957" max="9957" width="11.625" style="273" customWidth="1"/>
    <col min="9958" max="9958" width="9.75" style="273" customWidth="1"/>
    <col min="9959" max="9959" width="0.625" style="273" customWidth="1"/>
    <col min="9960" max="9960" width="12.125" style="273" customWidth="1"/>
    <col min="9961" max="9961" width="11.875" style="273" customWidth="1"/>
    <col min="9962" max="9963" width="12.125" style="273" customWidth="1"/>
    <col min="9964" max="10208" width="9.125" style="273"/>
    <col min="10209" max="10209" width="14" style="273" customWidth="1"/>
    <col min="10210" max="10210" width="18" style="273" customWidth="1"/>
    <col min="10211" max="10211" width="11.875" style="273" customWidth="1"/>
    <col min="10212" max="10212" width="12.125" style="273" customWidth="1"/>
    <col min="10213" max="10213" width="11.625" style="273" customWidth="1"/>
    <col min="10214" max="10214" width="9.75" style="273" customWidth="1"/>
    <col min="10215" max="10215" width="0.625" style="273" customWidth="1"/>
    <col min="10216" max="10216" width="12.125" style="273" customWidth="1"/>
    <col min="10217" max="10217" width="11.875" style="273" customWidth="1"/>
    <col min="10218" max="10219" width="12.125" style="273" customWidth="1"/>
    <col min="10220" max="10464" width="9.125" style="273"/>
    <col min="10465" max="10465" width="14" style="273" customWidth="1"/>
    <col min="10466" max="10466" width="18" style="273" customWidth="1"/>
    <col min="10467" max="10467" width="11.875" style="273" customWidth="1"/>
    <col min="10468" max="10468" width="12.125" style="273" customWidth="1"/>
    <col min="10469" max="10469" width="11.625" style="273" customWidth="1"/>
    <col min="10470" max="10470" width="9.75" style="273" customWidth="1"/>
    <col min="10471" max="10471" width="0.625" style="273" customWidth="1"/>
    <col min="10472" max="10472" width="12.125" style="273" customWidth="1"/>
    <col min="10473" max="10473" width="11.875" style="273" customWidth="1"/>
    <col min="10474" max="10475" width="12.125" style="273" customWidth="1"/>
    <col min="10476" max="10720" width="9.125" style="273"/>
    <col min="10721" max="10721" width="14" style="273" customWidth="1"/>
    <col min="10722" max="10722" width="18" style="273" customWidth="1"/>
    <col min="10723" max="10723" width="11.875" style="273" customWidth="1"/>
    <col min="10724" max="10724" width="12.125" style="273" customWidth="1"/>
    <col min="10725" max="10725" width="11.625" style="273" customWidth="1"/>
    <col min="10726" max="10726" width="9.75" style="273" customWidth="1"/>
    <col min="10727" max="10727" width="0.625" style="273" customWidth="1"/>
    <col min="10728" max="10728" width="12.125" style="273" customWidth="1"/>
    <col min="10729" max="10729" width="11.875" style="273" customWidth="1"/>
    <col min="10730" max="10731" width="12.125" style="273" customWidth="1"/>
    <col min="10732" max="10976" width="9.125" style="273"/>
    <col min="10977" max="10977" width="14" style="273" customWidth="1"/>
    <col min="10978" max="10978" width="18" style="273" customWidth="1"/>
    <col min="10979" max="10979" width="11.875" style="273" customWidth="1"/>
    <col min="10980" max="10980" width="12.125" style="273" customWidth="1"/>
    <col min="10981" max="10981" width="11.625" style="273" customWidth="1"/>
    <col min="10982" max="10982" width="9.75" style="273" customWidth="1"/>
    <col min="10983" max="10983" width="0.625" style="273" customWidth="1"/>
    <col min="10984" max="10984" width="12.125" style="273" customWidth="1"/>
    <col min="10985" max="10985" width="11.875" style="273" customWidth="1"/>
    <col min="10986" max="10987" width="12.125" style="273" customWidth="1"/>
    <col min="10988" max="11232" width="9.125" style="273"/>
    <col min="11233" max="11233" width="14" style="273" customWidth="1"/>
    <col min="11234" max="11234" width="18" style="273" customWidth="1"/>
    <col min="11235" max="11235" width="11.875" style="273" customWidth="1"/>
    <col min="11236" max="11236" width="12.125" style="273" customWidth="1"/>
    <col min="11237" max="11237" width="11.625" style="273" customWidth="1"/>
    <col min="11238" max="11238" width="9.75" style="273" customWidth="1"/>
    <col min="11239" max="11239" width="0.625" style="273" customWidth="1"/>
    <col min="11240" max="11240" width="12.125" style="273" customWidth="1"/>
    <col min="11241" max="11241" width="11.875" style="273" customWidth="1"/>
    <col min="11242" max="11243" width="12.125" style="273" customWidth="1"/>
    <col min="11244" max="11488" width="9.125" style="273"/>
    <col min="11489" max="11489" width="14" style="273" customWidth="1"/>
    <col min="11490" max="11490" width="18" style="273" customWidth="1"/>
    <col min="11491" max="11491" width="11.875" style="273" customWidth="1"/>
    <col min="11492" max="11492" width="12.125" style="273" customWidth="1"/>
    <col min="11493" max="11493" width="11.625" style="273" customWidth="1"/>
    <col min="11494" max="11494" width="9.75" style="273" customWidth="1"/>
    <col min="11495" max="11495" width="0.625" style="273" customWidth="1"/>
    <col min="11496" max="11496" width="12.125" style="273" customWidth="1"/>
    <col min="11497" max="11497" width="11.875" style="273" customWidth="1"/>
    <col min="11498" max="11499" width="12.125" style="273" customWidth="1"/>
    <col min="11500" max="11744" width="9.125" style="273"/>
    <col min="11745" max="11745" width="14" style="273" customWidth="1"/>
    <col min="11746" max="11746" width="18" style="273" customWidth="1"/>
    <col min="11747" max="11747" width="11.875" style="273" customWidth="1"/>
    <col min="11748" max="11748" width="12.125" style="273" customWidth="1"/>
    <col min="11749" max="11749" width="11.625" style="273" customWidth="1"/>
    <col min="11750" max="11750" width="9.75" style="273" customWidth="1"/>
    <col min="11751" max="11751" width="0.625" style="273" customWidth="1"/>
    <col min="11752" max="11752" width="12.125" style="273" customWidth="1"/>
    <col min="11753" max="11753" width="11.875" style="273" customWidth="1"/>
    <col min="11754" max="11755" width="12.125" style="273" customWidth="1"/>
    <col min="11756" max="12000" width="9.125" style="273"/>
    <col min="12001" max="12001" width="14" style="273" customWidth="1"/>
    <col min="12002" max="12002" width="18" style="273" customWidth="1"/>
    <col min="12003" max="12003" width="11.875" style="273" customWidth="1"/>
    <col min="12004" max="12004" width="12.125" style="273" customWidth="1"/>
    <col min="12005" max="12005" width="11.625" style="273" customWidth="1"/>
    <col min="12006" max="12006" width="9.75" style="273" customWidth="1"/>
    <col min="12007" max="12007" width="0.625" style="273" customWidth="1"/>
    <col min="12008" max="12008" width="12.125" style="273" customWidth="1"/>
    <col min="12009" max="12009" width="11.875" style="273" customWidth="1"/>
    <col min="12010" max="12011" width="12.125" style="273" customWidth="1"/>
    <col min="12012" max="12256" width="9.125" style="273"/>
    <col min="12257" max="12257" width="14" style="273" customWidth="1"/>
    <col min="12258" max="12258" width="18" style="273" customWidth="1"/>
    <col min="12259" max="12259" width="11.875" style="273" customWidth="1"/>
    <col min="12260" max="12260" width="12.125" style="273" customWidth="1"/>
    <col min="12261" max="12261" width="11.625" style="273" customWidth="1"/>
    <col min="12262" max="12262" width="9.75" style="273" customWidth="1"/>
    <col min="12263" max="12263" width="0.625" style="273" customWidth="1"/>
    <col min="12264" max="12264" width="12.125" style="273" customWidth="1"/>
    <col min="12265" max="12265" width="11.875" style="273" customWidth="1"/>
    <col min="12266" max="12267" width="12.125" style="273" customWidth="1"/>
    <col min="12268" max="12512" width="9.125" style="273"/>
    <col min="12513" max="12513" width="14" style="273" customWidth="1"/>
    <col min="12514" max="12514" width="18" style="273" customWidth="1"/>
    <col min="12515" max="12515" width="11.875" style="273" customWidth="1"/>
    <col min="12516" max="12516" width="12.125" style="273" customWidth="1"/>
    <col min="12517" max="12517" width="11.625" style="273" customWidth="1"/>
    <col min="12518" max="12518" width="9.75" style="273" customWidth="1"/>
    <col min="12519" max="12519" width="0.625" style="273" customWidth="1"/>
    <col min="12520" max="12520" width="12.125" style="273" customWidth="1"/>
    <col min="12521" max="12521" width="11.875" style="273" customWidth="1"/>
    <col min="12522" max="12523" width="12.125" style="273" customWidth="1"/>
    <col min="12524" max="12768" width="9.125" style="273"/>
    <col min="12769" max="12769" width="14" style="273" customWidth="1"/>
    <col min="12770" max="12770" width="18" style="273" customWidth="1"/>
    <col min="12771" max="12771" width="11.875" style="273" customWidth="1"/>
    <col min="12772" max="12772" width="12.125" style="273" customWidth="1"/>
    <col min="12773" max="12773" width="11.625" style="273" customWidth="1"/>
    <col min="12774" max="12774" width="9.75" style="273" customWidth="1"/>
    <col min="12775" max="12775" width="0.625" style="273" customWidth="1"/>
    <col min="12776" max="12776" width="12.125" style="273" customWidth="1"/>
    <col min="12777" max="12777" width="11.875" style="273" customWidth="1"/>
    <col min="12778" max="12779" width="12.125" style="273" customWidth="1"/>
    <col min="12780" max="13024" width="9.125" style="273"/>
    <col min="13025" max="13025" width="14" style="273" customWidth="1"/>
    <col min="13026" max="13026" width="18" style="273" customWidth="1"/>
    <col min="13027" max="13027" width="11.875" style="273" customWidth="1"/>
    <col min="13028" max="13028" width="12.125" style="273" customWidth="1"/>
    <col min="13029" max="13029" width="11.625" style="273" customWidth="1"/>
    <col min="13030" max="13030" width="9.75" style="273" customWidth="1"/>
    <col min="13031" max="13031" width="0.625" style="273" customWidth="1"/>
    <col min="13032" max="13032" width="12.125" style="273" customWidth="1"/>
    <col min="13033" max="13033" width="11.875" style="273" customWidth="1"/>
    <col min="13034" max="13035" width="12.125" style="273" customWidth="1"/>
    <col min="13036" max="13280" width="9.125" style="273"/>
    <col min="13281" max="13281" width="14" style="273" customWidth="1"/>
    <col min="13282" max="13282" width="18" style="273" customWidth="1"/>
    <col min="13283" max="13283" width="11.875" style="273" customWidth="1"/>
    <col min="13284" max="13284" width="12.125" style="273" customWidth="1"/>
    <col min="13285" max="13285" width="11.625" style="273" customWidth="1"/>
    <col min="13286" max="13286" width="9.75" style="273" customWidth="1"/>
    <col min="13287" max="13287" width="0.625" style="273" customWidth="1"/>
    <col min="13288" max="13288" width="12.125" style="273" customWidth="1"/>
    <col min="13289" max="13289" width="11.875" style="273" customWidth="1"/>
    <col min="13290" max="13291" width="12.125" style="273" customWidth="1"/>
    <col min="13292" max="13536" width="9.125" style="273"/>
    <col min="13537" max="13537" width="14" style="273" customWidth="1"/>
    <col min="13538" max="13538" width="18" style="273" customWidth="1"/>
    <col min="13539" max="13539" width="11.875" style="273" customWidth="1"/>
    <col min="13540" max="13540" width="12.125" style="273" customWidth="1"/>
    <col min="13541" max="13541" width="11.625" style="273" customWidth="1"/>
    <col min="13542" max="13542" width="9.75" style="273" customWidth="1"/>
    <col min="13543" max="13543" width="0.625" style="273" customWidth="1"/>
    <col min="13544" max="13544" width="12.125" style="273" customWidth="1"/>
    <col min="13545" max="13545" width="11.875" style="273" customWidth="1"/>
    <col min="13546" max="13547" width="12.125" style="273" customWidth="1"/>
    <col min="13548" max="13792" width="9.125" style="273"/>
    <col min="13793" max="13793" width="14" style="273" customWidth="1"/>
    <col min="13794" max="13794" width="18" style="273" customWidth="1"/>
    <col min="13795" max="13795" width="11.875" style="273" customWidth="1"/>
    <col min="13796" max="13796" width="12.125" style="273" customWidth="1"/>
    <col min="13797" max="13797" width="11.625" style="273" customWidth="1"/>
    <col min="13798" max="13798" width="9.75" style="273" customWidth="1"/>
    <col min="13799" max="13799" width="0.625" style="273" customWidth="1"/>
    <col min="13800" max="13800" width="12.125" style="273" customWidth="1"/>
    <col min="13801" max="13801" width="11.875" style="273" customWidth="1"/>
    <col min="13802" max="13803" width="12.125" style="273" customWidth="1"/>
    <col min="13804" max="14048" width="9.125" style="273"/>
    <col min="14049" max="14049" width="14" style="273" customWidth="1"/>
    <col min="14050" max="14050" width="18" style="273" customWidth="1"/>
    <col min="14051" max="14051" width="11.875" style="273" customWidth="1"/>
    <col min="14052" max="14052" width="12.125" style="273" customWidth="1"/>
    <col min="14053" max="14053" width="11.625" style="273" customWidth="1"/>
    <col min="14054" max="14054" width="9.75" style="273" customWidth="1"/>
    <col min="14055" max="14055" width="0.625" style="273" customWidth="1"/>
    <col min="14056" max="14056" width="12.125" style="273" customWidth="1"/>
    <col min="14057" max="14057" width="11.875" style="273" customWidth="1"/>
    <col min="14058" max="14059" width="12.125" style="273" customWidth="1"/>
    <col min="14060" max="14304" width="9.125" style="273"/>
    <col min="14305" max="14305" width="14" style="273" customWidth="1"/>
    <col min="14306" max="14306" width="18" style="273" customWidth="1"/>
    <col min="14307" max="14307" width="11.875" style="273" customWidth="1"/>
    <col min="14308" max="14308" width="12.125" style="273" customWidth="1"/>
    <col min="14309" max="14309" width="11.625" style="273" customWidth="1"/>
    <col min="14310" max="14310" width="9.75" style="273" customWidth="1"/>
    <col min="14311" max="14311" width="0.625" style="273" customWidth="1"/>
    <col min="14312" max="14312" width="12.125" style="273" customWidth="1"/>
    <col min="14313" max="14313" width="11.875" style="273" customWidth="1"/>
    <col min="14314" max="14315" width="12.125" style="273" customWidth="1"/>
    <col min="14316" max="14560" width="9.125" style="273"/>
    <col min="14561" max="14561" width="14" style="273" customWidth="1"/>
    <col min="14562" max="14562" width="18" style="273" customWidth="1"/>
    <col min="14563" max="14563" width="11.875" style="273" customWidth="1"/>
    <col min="14564" max="14564" width="12.125" style="273" customWidth="1"/>
    <col min="14565" max="14565" width="11.625" style="273" customWidth="1"/>
    <col min="14566" max="14566" width="9.75" style="273" customWidth="1"/>
    <col min="14567" max="14567" width="0.625" style="273" customWidth="1"/>
    <col min="14568" max="14568" width="12.125" style="273" customWidth="1"/>
    <col min="14569" max="14569" width="11.875" style="273" customWidth="1"/>
    <col min="14570" max="14571" width="12.125" style="273" customWidth="1"/>
    <col min="14572" max="14816" width="9.125" style="273"/>
    <col min="14817" max="14817" width="14" style="273" customWidth="1"/>
    <col min="14818" max="14818" width="18" style="273" customWidth="1"/>
    <col min="14819" max="14819" width="11.875" style="273" customWidth="1"/>
    <col min="14820" max="14820" width="12.125" style="273" customWidth="1"/>
    <col min="14821" max="14821" width="11.625" style="273" customWidth="1"/>
    <col min="14822" max="14822" width="9.75" style="273" customWidth="1"/>
    <col min="14823" max="14823" width="0.625" style="273" customWidth="1"/>
    <col min="14824" max="14824" width="12.125" style="273" customWidth="1"/>
    <col min="14825" max="14825" width="11.875" style="273" customWidth="1"/>
    <col min="14826" max="14827" width="12.125" style="273" customWidth="1"/>
    <col min="14828" max="15072" width="9.125" style="273"/>
    <col min="15073" max="15073" width="14" style="273" customWidth="1"/>
    <col min="15074" max="15074" width="18" style="273" customWidth="1"/>
    <col min="15075" max="15075" width="11.875" style="273" customWidth="1"/>
    <col min="15076" max="15076" width="12.125" style="273" customWidth="1"/>
    <col min="15077" max="15077" width="11.625" style="273" customWidth="1"/>
    <col min="15078" max="15078" width="9.75" style="273" customWidth="1"/>
    <col min="15079" max="15079" width="0.625" style="273" customWidth="1"/>
    <col min="15080" max="15080" width="12.125" style="273" customWidth="1"/>
    <col min="15081" max="15081" width="11.875" style="273" customWidth="1"/>
    <col min="15082" max="15083" width="12.125" style="273" customWidth="1"/>
    <col min="15084" max="15328" width="9.125" style="273"/>
    <col min="15329" max="15329" width="14" style="273" customWidth="1"/>
    <col min="15330" max="15330" width="18" style="273" customWidth="1"/>
    <col min="15331" max="15331" width="11.875" style="273" customWidth="1"/>
    <col min="15332" max="15332" width="12.125" style="273" customWidth="1"/>
    <col min="15333" max="15333" width="11.625" style="273" customWidth="1"/>
    <col min="15334" max="15334" width="9.75" style="273" customWidth="1"/>
    <col min="15335" max="15335" width="0.625" style="273" customWidth="1"/>
    <col min="15336" max="15336" width="12.125" style="273" customWidth="1"/>
    <col min="15337" max="15337" width="11.875" style="273" customWidth="1"/>
    <col min="15338" max="15339" width="12.125" style="273" customWidth="1"/>
    <col min="15340" max="15584" width="9.125" style="273"/>
    <col min="15585" max="15585" width="14" style="273" customWidth="1"/>
    <col min="15586" max="15586" width="18" style="273" customWidth="1"/>
    <col min="15587" max="15587" width="11.875" style="273" customWidth="1"/>
    <col min="15588" max="15588" width="12.125" style="273" customWidth="1"/>
    <col min="15589" max="15589" width="11.625" style="273" customWidth="1"/>
    <col min="15590" max="15590" width="9.75" style="273" customWidth="1"/>
    <col min="15591" max="15591" width="0.625" style="273" customWidth="1"/>
    <col min="15592" max="15592" width="12.125" style="273" customWidth="1"/>
    <col min="15593" max="15593" width="11.875" style="273" customWidth="1"/>
    <col min="15594" max="15595" width="12.125" style="273" customWidth="1"/>
    <col min="15596" max="15840" width="9.125" style="273"/>
    <col min="15841" max="15841" width="14" style="273" customWidth="1"/>
    <col min="15842" max="15842" width="18" style="273" customWidth="1"/>
    <col min="15843" max="15843" width="11.875" style="273" customWidth="1"/>
    <col min="15844" max="15844" width="12.125" style="273" customWidth="1"/>
    <col min="15845" max="15845" width="11.625" style="273" customWidth="1"/>
    <col min="15846" max="15846" width="9.75" style="273" customWidth="1"/>
    <col min="15847" max="15847" width="0.625" style="273" customWidth="1"/>
    <col min="15848" max="15848" width="12.125" style="273" customWidth="1"/>
    <col min="15849" max="15849" width="11.875" style="273" customWidth="1"/>
    <col min="15850" max="15851" width="12.125" style="273" customWidth="1"/>
    <col min="15852" max="16096" width="9.125" style="273"/>
    <col min="16097" max="16097" width="14" style="273" customWidth="1"/>
    <col min="16098" max="16098" width="18" style="273" customWidth="1"/>
    <col min="16099" max="16099" width="11.875" style="273" customWidth="1"/>
    <col min="16100" max="16100" width="12.125" style="273" customWidth="1"/>
    <col min="16101" max="16101" width="11.625" style="273" customWidth="1"/>
    <col min="16102" max="16102" width="9.75" style="273" customWidth="1"/>
    <col min="16103" max="16103" width="0.625" style="273" customWidth="1"/>
    <col min="16104" max="16104" width="12.125" style="273" customWidth="1"/>
    <col min="16105" max="16105" width="11.875" style="273" customWidth="1"/>
    <col min="16106" max="16107" width="12.125" style="273" customWidth="1"/>
    <col min="16108" max="16383" width="9.125" style="273"/>
    <col min="16384" max="16384" width="9.125" style="273" customWidth="1"/>
  </cols>
  <sheetData>
    <row r="1" spans="1:21" ht="22.5" customHeight="1">
      <c r="A1" s="364" t="s">
        <v>158</v>
      </c>
      <c r="B1" s="364"/>
      <c r="C1" s="364"/>
      <c r="D1" s="364"/>
      <c r="E1" s="364"/>
      <c r="F1" s="364"/>
      <c r="G1" s="364"/>
      <c r="H1" s="364"/>
      <c r="I1" s="364"/>
      <c r="J1" s="364"/>
      <c r="K1" s="364"/>
      <c r="L1" s="364" t="s">
        <v>355</v>
      </c>
      <c r="M1" s="364"/>
      <c r="N1" s="364"/>
      <c r="O1" s="364"/>
      <c r="P1" s="364"/>
      <c r="Q1" s="364"/>
      <c r="R1" s="364"/>
      <c r="S1" s="364"/>
      <c r="T1" s="364"/>
      <c r="U1" s="364"/>
    </row>
    <row r="2" spans="1:21" ht="22.5" customHeight="1" thickBot="1">
      <c r="A2" s="365" t="s">
        <v>462</v>
      </c>
      <c r="B2" s="365"/>
      <c r="C2" s="365"/>
      <c r="D2" s="365"/>
      <c r="E2" s="365"/>
      <c r="F2" s="365"/>
      <c r="G2" s="365"/>
      <c r="H2" s="365"/>
      <c r="I2" s="365"/>
      <c r="J2" s="365"/>
      <c r="K2" s="365"/>
      <c r="L2" s="365" t="s">
        <v>462</v>
      </c>
      <c r="M2" s="365"/>
      <c r="N2" s="365"/>
      <c r="O2" s="365"/>
      <c r="P2" s="365"/>
      <c r="Q2" s="365"/>
      <c r="R2" s="365"/>
      <c r="S2" s="365"/>
      <c r="T2" s="365"/>
      <c r="U2" s="365"/>
    </row>
    <row r="3" spans="1:21" ht="25.5" customHeight="1" thickTop="1">
      <c r="A3" s="363" t="s">
        <v>1</v>
      </c>
      <c r="B3" s="380" t="s">
        <v>445</v>
      </c>
      <c r="C3" s="380"/>
      <c r="D3" s="380"/>
      <c r="E3" s="380"/>
      <c r="F3" s="380"/>
      <c r="G3" s="380"/>
      <c r="H3" s="380"/>
      <c r="I3" s="380"/>
      <c r="J3" s="380"/>
      <c r="K3" s="380"/>
      <c r="L3" s="361" t="s">
        <v>1</v>
      </c>
      <c r="M3" s="380" t="s">
        <v>445</v>
      </c>
      <c r="N3" s="380"/>
      <c r="O3" s="380"/>
      <c r="P3" s="380"/>
      <c r="Q3" s="380"/>
      <c r="R3" s="380"/>
      <c r="S3" s="380"/>
      <c r="T3" s="380"/>
      <c r="U3" s="382" t="s">
        <v>27</v>
      </c>
    </row>
    <row r="4" spans="1:21" ht="36" customHeight="1">
      <c r="A4" s="374"/>
      <c r="B4" s="282" t="s">
        <v>315</v>
      </c>
      <c r="C4" s="282" t="s">
        <v>316</v>
      </c>
      <c r="D4" s="282" t="s">
        <v>317</v>
      </c>
      <c r="E4" s="282" t="s">
        <v>318</v>
      </c>
      <c r="F4" s="282" t="s">
        <v>319</v>
      </c>
      <c r="G4" s="282" t="s">
        <v>320</v>
      </c>
      <c r="H4" s="282" t="s">
        <v>286</v>
      </c>
      <c r="I4" s="282" t="s">
        <v>311</v>
      </c>
      <c r="J4" s="282" t="s">
        <v>321</v>
      </c>
      <c r="K4" s="282" t="s">
        <v>322</v>
      </c>
      <c r="L4" s="390"/>
      <c r="M4" s="282" t="s">
        <v>211</v>
      </c>
      <c r="N4" s="282" t="s">
        <v>212</v>
      </c>
      <c r="O4" s="282" t="s">
        <v>213</v>
      </c>
      <c r="P4" s="282" t="s">
        <v>323</v>
      </c>
      <c r="Q4" s="282" t="s">
        <v>308</v>
      </c>
      <c r="R4" s="282" t="s">
        <v>314</v>
      </c>
      <c r="S4" s="282" t="s">
        <v>324</v>
      </c>
      <c r="T4" s="282" t="s">
        <v>33</v>
      </c>
      <c r="U4" s="388"/>
    </row>
    <row r="5" spans="1:21" ht="21.95" customHeight="1">
      <c r="A5" s="45" t="s">
        <v>9</v>
      </c>
      <c r="B5" s="114">
        <v>5877</v>
      </c>
      <c r="C5" s="114">
        <v>0</v>
      </c>
      <c r="D5" s="114">
        <v>9394.9999999999964</v>
      </c>
      <c r="E5" s="114">
        <v>0</v>
      </c>
      <c r="F5" s="114">
        <v>0</v>
      </c>
      <c r="G5" s="114">
        <v>0</v>
      </c>
      <c r="H5" s="114">
        <v>900</v>
      </c>
      <c r="I5" s="114">
        <v>32404</v>
      </c>
      <c r="J5" s="114">
        <v>0</v>
      </c>
      <c r="K5" s="114">
        <v>940</v>
      </c>
      <c r="L5" s="45" t="s">
        <v>9</v>
      </c>
      <c r="M5" s="114">
        <v>0</v>
      </c>
      <c r="N5" s="114">
        <v>0</v>
      </c>
      <c r="O5" s="114">
        <v>0</v>
      </c>
      <c r="P5" s="114">
        <v>540</v>
      </c>
      <c r="Q5" s="114">
        <v>7060.0000000000009</v>
      </c>
      <c r="R5" s="114">
        <v>28000</v>
      </c>
      <c r="S5" s="114">
        <v>0</v>
      </c>
      <c r="T5" s="114">
        <v>6750</v>
      </c>
      <c r="U5" s="114">
        <f>T5+S5+R5+Q5+P5+O5+N5+M5+K5+J5+I5+H5+G5+F5+E5+D5+C5+B5</f>
        <v>91866</v>
      </c>
    </row>
    <row r="6" spans="1:21" ht="21.95" customHeight="1">
      <c r="A6" s="86" t="s">
        <v>10</v>
      </c>
      <c r="B6" s="114">
        <v>21000</v>
      </c>
      <c r="C6" s="114">
        <v>720</v>
      </c>
      <c r="D6" s="114">
        <v>227874.99999999994</v>
      </c>
      <c r="E6" s="114">
        <v>1600</v>
      </c>
      <c r="F6" s="114">
        <v>0</v>
      </c>
      <c r="G6" s="114">
        <v>0</v>
      </c>
      <c r="H6" s="114">
        <v>1800</v>
      </c>
      <c r="I6" s="114">
        <v>1660</v>
      </c>
      <c r="J6" s="114">
        <v>0</v>
      </c>
      <c r="K6" s="114">
        <v>0</v>
      </c>
      <c r="L6" s="86" t="s">
        <v>10</v>
      </c>
      <c r="M6" s="114">
        <v>7303520</v>
      </c>
      <c r="N6" s="114">
        <v>0</v>
      </c>
      <c r="O6" s="114">
        <v>0</v>
      </c>
      <c r="P6" s="114">
        <v>244893</v>
      </c>
      <c r="Q6" s="114">
        <v>0</v>
      </c>
      <c r="R6" s="114">
        <v>0</v>
      </c>
      <c r="S6" s="114">
        <v>0</v>
      </c>
      <c r="T6" s="114">
        <v>1550</v>
      </c>
      <c r="U6" s="114">
        <f t="shared" ref="U6:U22" si="0">T6+S6+R6+Q6+P6+O6+N6+M6+K6+J6+I6+H6+G6+F6+E6+D6+C6+B6</f>
        <v>7804618</v>
      </c>
    </row>
    <row r="7" spans="1:21" ht="21.95" customHeight="1">
      <c r="A7" s="86" t="s">
        <v>11</v>
      </c>
      <c r="B7" s="114">
        <v>704975</v>
      </c>
      <c r="C7" s="114">
        <v>0</v>
      </c>
      <c r="D7" s="114">
        <v>132462.00000000003</v>
      </c>
      <c r="E7" s="114">
        <v>0</v>
      </c>
      <c r="F7" s="114">
        <v>0</v>
      </c>
      <c r="G7" s="114">
        <v>0</v>
      </c>
      <c r="H7" s="114">
        <v>0</v>
      </c>
      <c r="I7" s="114">
        <v>100</v>
      </c>
      <c r="J7" s="114">
        <v>3536</v>
      </c>
      <c r="K7" s="114">
        <v>0</v>
      </c>
      <c r="L7" s="86" t="s">
        <v>11</v>
      </c>
      <c r="M7" s="114">
        <v>4210088000</v>
      </c>
      <c r="N7" s="114">
        <v>0</v>
      </c>
      <c r="O7" s="114">
        <v>0</v>
      </c>
      <c r="P7" s="114">
        <v>176855.99999999988</v>
      </c>
      <c r="Q7" s="114">
        <v>85879.999999999971</v>
      </c>
      <c r="R7" s="114">
        <v>0</v>
      </c>
      <c r="S7" s="114">
        <v>20000</v>
      </c>
      <c r="T7" s="114">
        <v>11550</v>
      </c>
      <c r="U7" s="114">
        <f t="shared" si="0"/>
        <v>4211223359</v>
      </c>
    </row>
    <row r="8" spans="1:21" ht="21.95" customHeight="1">
      <c r="A8" s="86" t="s">
        <v>12</v>
      </c>
      <c r="B8" s="114">
        <v>1476890</v>
      </c>
      <c r="C8" s="114">
        <v>70000</v>
      </c>
      <c r="D8" s="114">
        <v>22146</v>
      </c>
      <c r="E8" s="114">
        <v>0</v>
      </c>
      <c r="F8" s="114">
        <v>250</v>
      </c>
      <c r="G8" s="114">
        <v>0</v>
      </c>
      <c r="H8" s="114">
        <v>20160</v>
      </c>
      <c r="I8" s="114">
        <v>0</v>
      </c>
      <c r="J8" s="114">
        <v>0</v>
      </c>
      <c r="K8" s="114">
        <v>0</v>
      </c>
      <c r="L8" s="86" t="s">
        <v>12</v>
      </c>
      <c r="M8" s="114">
        <v>0</v>
      </c>
      <c r="N8" s="114">
        <v>0</v>
      </c>
      <c r="O8" s="114">
        <v>0</v>
      </c>
      <c r="P8" s="114">
        <v>343074</v>
      </c>
      <c r="Q8" s="114">
        <v>450</v>
      </c>
      <c r="R8" s="114">
        <v>0</v>
      </c>
      <c r="S8" s="114">
        <v>0</v>
      </c>
      <c r="T8" s="114">
        <v>3604</v>
      </c>
      <c r="U8" s="114">
        <f t="shared" si="0"/>
        <v>1936574</v>
      </c>
    </row>
    <row r="9" spans="1:21" ht="21.95" customHeight="1">
      <c r="A9" s="86" t="s">
        <v>13</v>
      </c>
      <c r="B9" s="114">
        <v>210695</v>
      </c>
      <c r="C9" s="114">
        <v>0</v>
      </c>
      <c r="D9" s="114">
        <v>124334.99999999999</v>
      </c>
      <c r="E9" s="114">
        <v>2900</v>
      </c>
      <c r="F9" s="114">
        <v>0</v>
      </c>
      <c r="G9" s="114">
        <v>0</v>
      </c>
      <c r="H9" s="114">
        <v>5600</v>
      </c>
      <c r="I9" s="114">
        <v>21250</v>
      </c>
      <c r="J9" s="114">
        <v>345</v>
      </c>
      <c r="K9" s="114">
        <v>0</v>
      </c>
      <c r="L9" s="86" t="s">
        <v>13</v>
      </c>
      <c r="M9" s="114">
        <v>0</v>
      </c>
      <c r="N9" s="114">
        <v>0</v>
      </c>
      <c r="O9" s="114">
        <v>0</v>
      </c>
      <c r="P9" s="114">
        <v>67790.000000000015</v>
      </c>
      <c r="Q9" s="114">
        <v>69930</v>
      </c>
      <c r="R9" s="114">
        <v>0</v>
      </c>
      <c r="S9" s="114">
        <v>0</v>
      </c>
      <c r="T9" s="114">
        <v>900</v>
      </c>
      <c r="U9" s="114">
        <f t="shared" si="0"/>
        <v>503745</v>
      </c>
    </row>
    <row r="10" spans="1:21" ht="21.95" customHeight="1">
      <c r="A10" s="86" t="s">
        <v>14</v>
      </c>
      <c r="B10" s="114">
        <v>0</v>
      </c>
      <c r="C10" s="114">
        <v>2500</v>
      </c>
      <c r="D10" s="114">
        <v>40861.000000000015</v>
      </c>
      <c r="E10" s="114">
        <v>0</v>
      </c>
      <c r="F10" s="114">
        <v>0</v>
      </c>
      <c r="G10" s="114">
        <v>2000</v>
      </c>
      <c r="H10" s="114">
        <v>0</v>
      </c>
      <c r="I10" s="114">
        <v>0</v>
      </c>
      <c r="J10" s="114">
        <v>0</v>
      </c>
      <c r="K10" s="114">
        <v>0</v>
      </c>
      <c r="L10" s="86" t="s">
        <v>14</v>
      </c>
      <c r="M10" s="114">
        <v>0</v>
      </c>
      <c r="N10" s="114">
        <v>0</v>
      </c>
      <c r="O10" s="114">
        <v>0</v>
      </c>
      <c r="P10" s="114">
        <v>0</v>
      </c>
      <c r="Q10" s="114">
        <v>18653</v>
      </c>
      <c r="R10" s="114">
        <v>0</v>
      </c>
      <c r="S10" s="114">
        <v>0</v>
      </c>
      <c r="T10" s="114">
        <v>2000001800</v>
      </c>
      <c r="U10" s="114">
        <f t="shared" si="0"/>
        <v>2000065814</v>
      </c>
    </row>
    <row r="11" spans="1:21" ht="21.95" customHeight="1">
      <c r="A11" s="86" t="s">
        <v>15</v>
      </c>
      <c r="B11" s="114">
        <v>465733</v>
      </c>
      <c r="C11" s="114">
        <v>0</v>
      </c>
      <c r="D11" s="114">
        <v>200648.99999999997</v>
      </c>
      <c r="E11" s="114">
        <v>0</v>
      </c>
      <c r="F11" s="114">
        <v>0</v>
      </c>
      <c r="G11" s="114">
        <v>842038.00000000023</v>
      </c>
      <c r="H11" s="114">
        <v>0</v>
      </c>
      <c r="I11" s="114">
        <v>141386</v>
      </c>
      <c r="J11" s="114">
        <v>0</v>
      </c>
      <c r="K11" s="114">
        <v>0</v>
      </c>
      <c r="L11" s="86" t="s">
        <v>15</v>
      </c>
      <c r="M11" s="114">
        <v>0</v>
      </c>
      <c r="N11" s="114">
        <v>6820</v>
      </c>
      <c r="O11" s="114">
        <v>0</v>
      </c>
      <c r="P11" s="114">
        <v>11</v>
      </c>
      <c r="Q11" s="114">
        <v>0</v>
      </c>
      <c r="R11" s="114">
        <v>0</v>
      </c>
      <c r="S11" s="114">
        <v>0</v>
      </c>
      <c r="T11" s="114">
        <v>0</v>
      </c>
      <c r="U11" s="114">
        <f t="shared" si="0"/>
        <v>1656637.0000000002</v>
      </c>
    </row>
    <row r="12" spans="1:21" ht="21.95" customHeight="1">
      <c r="A12" s="86" t="s">
        <v>16</v>
      </c>
      <c r="B12" s="114">
        <v>15525115.999999998</v>
      </c>
      <c r="C12" s="114">
        <v>89610</v>
      </c>
      <c r="D12" s="114">
        <v>263965.00000000006</v>
      </c>
      <c r="E12" s="114">
        <v>176252</v>
      </c>
      <c r="F12" s="114">
        <v>0</v>
      </c>
      <c r="G12" s="114">
        <v>559883.99999999988</v>
      </c>
      <c r="H12" s="114">
        <v>108130.00000000001</v>
      </c>
      <c r="I12" s="114">
        <v>14363</v>
      </c>
      <c r="J12" s="114">
        <v>325</v>
      </c>
      <c r="K12" s="114">
        <v>0</v>
      </c>
      <c r="L12" s="86" t="s">
        <v>16</v>
      </c>
      <c r="M12" s="114">
        <v>69775200</v>
      </c>
      <c r="N12" s="114">
        <v>0</v>
      </c>
      <c r="O12" s="114">
        <v>0</v>
      </c>
      <c r="P12" s="114">
        <v>150</v>
      </c>
      <c r="Q12" s="114">
        <v>699040.99999999988</v>
      </c>
      <c r="R12" s="114">
        <v>0</v>
      </c>
      <c r="S12" s="114">
        <v>0</v>
      </c>
      <c r="T12" s="114">
        <v>58376.999999999993</v>
      </c>
      <c r="U12" s="114">
        <f t="shared" si="0"/>
        <v>87270413</v>
      </c>
    </row>
    <row r="13" spans="1:21" ht="21.95" customHeight="1">
      <c r="A13" s="86" t="s">
        <v>17</v>
      </c>
      <c r="B13" s="114">
        <v>1296000</v>
      </c>
      <c r="C13" s="114">
        <v>268637</v>
      </c>
      <c r="D13" s="114">
        <v>208519</v>
      </c>
      <c r="E13" s="114">
        <v>10989</v>
      </c>
      <c r="F13" s="114">
        <v>0</v>
      </c>
      <c r="G13" s="114">
        <v>0</v>
      </c>
      <c r="H13" s="114">
        <v>0</v>
      </c>
      <c r="I13" s="114">
        <v>1341505354</v>
      </c>
      <c r="J13" s="114">
        <v>0</v>
      </c>
      <c r="K13" s="114">
        <v>0</v>
      </c>
      <c r="L13" s="86" t="s">
        <v>17</v>
      </c>
      <c r="M13" s="114">
        <v>0</v>
      </c>
      <c r="N13" s="114">
        <v>1866086275</v>
      </c>
      <c r="O13" s="114">
        <v>0</v>
      </c>
      <c r="P13" s="114">
        <v>300</v>
      </c>
      <c r="Q13" s="114">
        <v>50885.000000000007</v>
      </c>
      <c r="R13" s="114">
        <v>0</v>
      </c>
      <c r="S13" s="114">
        <v>0</v>
      </c>
      <c r="T13" s="114">
        <v>122</v>
      </c>
      <c r="U13" s="114">
        <f t="shared" si="0"/>
        <v>3209427081</v>
      </c>
    </row>
    <row r="14" spans="1:21" ht="21.95" customHeight="1">
      <c r="A14" s="86" t="s">
        <v>18</v>
      </c>
      <c r="B14" s="114">
        <v>1800</v>
      </c>
      <c r="C14" s="114">
        <v>0</v>
      </c>
      <c r="D14" s="114">
        <v>50730</v>
      </c>
      <c r="E14" s="114">
        <v>100</v>
      </c>
      <c r="F14" s="114">
        <v>0</v>
      </c>
      <c r="G14" s="114">
        <v>0</v>
      </c>
      <c r="H14" s="114">
        <v>12000</v>
      </c>
      <c r="I14" s="114">
        <v>0</v>
      </c>
      <c r="J14" s="114">
        <v>0</v>
      </c>
      <c r="K14" s="114">
        <v>0</v>
      </c>
      <c r="L14" s="86" t="s">
        <v>18</v>
      </c>
      <c r="M14" s="114">
        <v>0</v>
      </c>
      <c r="N14" s="114">
        <v>0</v>
      </c>
      <c r="O14" s="114">
        <v>0</v>
      </c>
      <c r="P14" s="114">
        <v>12700</v>
      </c>
      <c r="Q14" s="114">
        <v>81520</v>
      </c>
      <c r="R14" s="114">
        <v>0</v>
      </c>
      <c r="S14" s="114">
        <v>0</v>
      </c>
      <c r="T14" s="114">
        <v>7652</v>
      </c>
      <c r="U14" s="114">
        <f t="shared" si="0"/>
        <v>166502</v>
      </c>
    </row>
    <row r="15" spans="1:21" ht="21.95" customHeight="1">
      <c r="A15" s="86" t="s">
        <v>19</v>
      </c>
      <c r="B15" s="114">
        <v>0</v>
      </c>
      <c r="C15" s="114">
        <v>0</v>
      </c>
      <c r="D15" s="114">
        <v>18374</v>
      </c>
      <c r="E15" s="114">
        <v>17878</v>
      </c>
      <c r="F15" s="114">
        <v>0</v>
      </c>
      <c r="G15" s="114">
        <v>0</v>
      </c>
      <c r="H15" s="114">
        <v>0</v>
      </c>
      <c r="I15" s="114">
        <v>5527</v>
      </c>
      <c r="J15" s="114">
        <v>0</v>
      </c>
      <c r="K15" s="114">
        <v>403</v>
      </c>
      <c r="L15" s="86" t="s">
        <v>19</v>
      </c>
      <c r="M15" s="114">
        <v>0</v>
      </c>
      <c r="N15" s="114">
        <v>0</v>
      </c>
      <c r="O15" s="114">
        <v>0</v>
      </c>
      <c r="P15" s="114">
        <v>3234</v>
      </c>
      <c r="Q15" s="114">
        <v>711035</v>
      </c>
      <c r="R15" s="114">
        <v>9216</v>
      </c>
      <c r="S15" s="114">
        <v>0</v>
      </c>
      <c r="T15" s="114">
        <v>0</v>
      </c>
      <c r="U15" s="114">
        <f t="shared" si="0"/>
        <v>765667</v>
      </c>
    </row>
    <row r="16" spans="1:21" ht="21.95" customHeight="1">
      <c r="A16" s="86" t="s">
        <v>20</v>
      </c>
      <c r="B16" s="114">
        <v>1002600</v>
      </c>
      <c r="C16" s="114">
        <v>18500</v>
      </c>
      <c r="D16" s="114">
        <v>1385313.0000000005</v>
      </c>
      <c r="E16" s="114">
        <v>19</v>
      </c>
      <c r="F16" s="114">
        <v>0</v>
      </c>
      <c r="G16" s="114">
        <v>0</v>
      </c>
      <c r="H16" s="114">
        <v>0</v>
      </c>
      <c r="I16" s="114">
        <v>0</v>
      </c>
      <c r="J16" s="114">
        <v>300</v>
      </c>
      <c r="K16" s="114">
        <v>0</v>
      </c>
      <c r="L16" s="86" t="s">
        <v>20</v>
      </c>
      <c r="M16" s="114">
        <v>39002000</v>
      </c>
      <c r="N16" s="114">
        <v>0</v>
      </c>
      <c r="O16" s="114">
        <v>0</v>
      </c>
      <c r="P16" s="114">
        <v>1650</v>
      </c>
      <c r="Q16" s="114">
        <v>23</v>
      </c>
      <c r="R16" s="114">
        <v>0</v>
      </c>
      <c r="S16" s="114">
        <v>0</v>
      </c>
      <c r="T16" s="114">
        <v>500</v>
      </c>
      <c r="U16" s="114">
        <f t="shared" si="0"/>
        <v>41410905</v>
      </c>
    </row>
    <row r="17" spans="1:21" ht="21.95" customHeight="1">
      <c r="A17" s="86" t="s">
        <v>21</v>
      </c>
      <c r="B17" s="114">
        <v>180000</v>
      </c>
      <c r="C17" s="114">
        <v>18000</v>
      </c>
      <c r="D17" s="114">
        <v>48990</v>
      </c>
      <c r="E17" s="114">
        <v>32330</v>
      </c>
      <c r="F17" s="114">
        <v>0</v>
      </c>
      <c r="G17" s="114">
        <v>0</v>
      </c>
      <c r="H17" s="114">
        <v>0</v>
      </c>
      <c r="I17" s="114">
        <v>100</v>
      </c>
      <c r="J17" s="114">
        <v>594</v>
      </c>
      <c r="K17" s="114">
        <v>0</v>
      </c>
      <c r="L17" s="86" t="s">
        <v>21</v>
      </c>
      <c r="M17" s="114">
        <v>0</v>
      </c>
      <c r="N17" s="114">
        <v>0</v>
      </c>
      <c r="O17" s="114">
        <v>0</v>
      </c>
      <c r="P17" s="114">
        <v>13000</v>
      </c>
      <c r="Q17" s="114">
        <v>7850</v>
      </c>
      <c r="R17" s="114">
        <v>52340</v>
      </c>
      <c r="S17" s="114">
        <v>0</v>
      </c>
      <c r="T17" s="114">
        <v>55410</v>
      </c>
      <c r="U17" s="114">
        <f t="shared" si="0"/>
        <v>408614</v>
      </c>
    </row>
    <row r="18" spans="1:21" ht="21.95" customHeight="1">
      <c r="A18" s="86" t="s">
        <v>22</v>
      </c>
      <c r="B18" s="114">
        <v>94642</v>
      </c>
      <c r="C18" s="114">
        <v>0</v>
      </c>
      <c r="D18" s="114">
        <v>86230</v>
      </c>
      <c r="E18" s="114">
        <v>0</v>
      </c>
      <c r="F18" s="114">
        <v>0</v>
      </c>
      <c r="G18" s="114">
        <v>0</v>
      </c>
      <c r="H18" s="114">
        <v>0</v>
      </c>
      <c r="I18" s="114">
        <v>34888</v>
      </c>
      <c r="J18" s="114">
        <v>0</v>
      </c>
      <c r="K18" s="114">
        <v>0</v>
      </c>
      <c r="L18" s="86" t="s">
        <v>22</v>
      </c>
      <c r="M18" s="114">
        <v>0</v>
      </c>
      <c r="N18" s="114">
        <v>0</v>
      </c>
      <c r="O18" s="114">
        <v>0</v>
      </c>
      <c r="P18" s="114">
        <v>0</v>
      </c>
      <c r="Q18" s="114">
        <v>0</v>
      </c>
      <c r="R18" s="114">
        <v>0</v>
      </c>
      <c r="S18" s="114">
        <v>0</v>
      </c>
      <c r="T18" s="114">
        <v>0</v>
      </c>
      <c r="U18" s="114">
        <f t="shared" si="0"/>
        <v>215760</v>
      </c>
    </row>
    <row r="19" spans="1:21" ht="21.95" customHeight="1">
      <c r="A19" s="86" t="s">
        <v>23</v>
      </c>
      <c r="B19" s="114">
        <v>9462</v>
      </c>
      <c r="C19" s="114">
        <v>716</v>
      </c>
      <c r="D19" s="114">
        <v>45501</v>
      </c>
      <c r="E19" s="114">
        <v>0</v>
      </c>
      <c r="F19" s="114">
        <v>0</v>
      </c>
      <c r="G19" s="114">
        <v>0</v>
      </c>
      <c r="H19" s="114">
        <v>27662</v>
      </c>
      <c r="I19" s="114">
        <v>0</v>
      </c>
      <c r="J19" s="114">
        <v>0</v>
      </c>
      <c r="K19" s="114">
        <v>0</v>
      </c>
      <c r="L19" s="86" t="s">
        <v>23</v>
      </c>
      <c r="M19" s="114">
        <v>0</v>
      </c>
      <c r="N19" s="114">
        <v>0</v>
      </c>
      <c r="O19" s="114">
        <v>0</v>
      </c>
      <c r="P19" s="114">
        <v>19384</v>
      </c>
      <c r="Q19" s="114">
        <v>0</v>
      </c>
      <c r="R19" s="114">
        <v>0</v>
      </c>
      <c r="S19" s="114">
        <v>0</v>
      </c>
      <c r="T19" s="114">
        <v>0</v>
      </c>
      <c r="U19" s="114">
        <f t="shared" si="0"/>
        <v>102725</v>
      </c>
    </row>
    <row r="20" spans="1:21" ht="21.95" customHeight="1">
      <c r="A20" s="86" t="s">
        <v>24</v>
      </c>
      <c r="B20" s="114">
        <v>136000</v>
      </c>
      <c r="C20" s="114">
        <v>180000</v>
      </c>
      <c r="D20" s="114">
        <v>50202.999999999993</v>
      </c>
      <c r="E20" s="114">
        <v>0</v>
      </c>
      <c r="F20" s="114">
        <v>0</v>
      </c>
      <c r="G20" s="114">
        <v>3800</v>
      </c>
      <c r="H20" s="114">
        <v>0</v>
      </c>
      <c r="I20" s="114">
        <v>0</v>
      </c>
      <c r="J20" s="114">
        <v>0</v>
      </c>
      <c r="K20" s="114">
        <v>0</v>
      </c>
      <c r="L20" s="86" t="s">
        <v>24</v>
      </c>
      <c r="M20" s="114">
        <v>0</v>
      </c>
      <c r="N20" s="114">
        <v>0</v>
      </c>
      <c r="O20" s="114">
        <v>0</v>
      </c>
      <c r="P20" s="114">
        <v>1625</v>
      </c>
      <c r="Q20" s="114">
        <v>2000</v>
      </c>
      <c r="R20" s="114">
        <v>0</v>
      </c>
      <c r="S20" s="114">
        <v>0</v>
      </c>
      <c r="T20" s="114">
        <v>0</v>
      </c>
      <c r="U20" s="114">
        <f t="shared" si="0"/>
        <v>373628</v>
      </c>
    </row>
    <row r="21" spans="1:21" ht="21.95" customHeight="1">
      <c r="A21" s="86" t="s">
        <v>25</v>
      </c>
      <c r="B21" s="114">
        <v>0</v>
      </c>
      <c r="C21" s="114">
        <v>0</v>
      </c>
      <c r="D21" s="114">
        <v>73728.999999999971</v>
      </c>
      <c r="E21" s="114">
        <v>0</v>
      </c>
      <c r="F21" s="114">
        <v>0</v>
      </c>
      <c r="G21" s="114">
        <v>0</v>
      </c>
      <c r="H21" s="114">
        <v>0</v>
      </c>
      <c r="I21" s="114">
        <v>0</v>
      </c>
      <c r="J21" s="114">
        <v>0</v>
      </c>
      <c r="K21" s="114">
        <v>2500</v>
      </c>
      <c r="L21" s="86" t="s">
        <v>25</v>
      </c>
      <c r="M21" s="114">
        <v>0</v>
      </c>
      <c r="N21" s="114">
        <v>0</v>
      </c>
      <c r="O21" s="114">
        <v>0</v>
      </c>
      <c r="P21" s="114">
        <v>0</v>
      </c>
      <c r="Q21" s="114">
        <v>25187</v>
      </c>
      <c r="R21" s="114">
        <v>0</v>
      </c>
      <c r="S21" s="114">
        <v>0</v>
      </c>
      <c r="T21" s="114">
        <v>0</v>
      </c>
      <c r="U21" s="114">
        <f t="shared" si="0"/>
        <v>101415.99999999997</v>
      </c>
    </row>
    <row r="22" spans="1:21" ht="21.95" customHeight="1">
      <c r="A22" s="45" t="s">
        <v>26</v>
      </c>
      <c r="B22" s="114">
        <v>555585</v>
      </c>
      <c r="C22" s="114">
        <v>2884039</v>
      </c>
      <c r="D22" s="114">
        <v>61382.999999999985</v>
      </c>
      <c r="E22" s="114">
        <v>101350</v>
      </c>
      <c r="F22" s="114">
        <v>0</v>
      </c>
      <c r="G22" s="114">
        <v>0</v>
      </c>
      <c r="H22" s="114">
        <v>7700</v>
      </c>
      <c r="I22" s="114">
        <v>500</v>
      </c>
      <c r="J22" s="114">
        <v>0</v>
      </c>
      <c r="K22" s="114">
        <v>0</v>
      </c>
      <c r="L22" s="45" t="s">
        <v>26</v>
      </c>
      <c r="M22" s="114">
        <v>0</v>
      </c>
      <c r="N22" s="114">
        <v>0</v>
      </c>
      <c r="O22" s="114">
        <v>0</v>
      </c>
      <c r="P22" s="114">
        <v>220860</v>
      </c>
      <c r="Q22" s="114">
        <v>16374.999999999998</v>
      </c>
      <c r="R22" s="114">
        <v>0</v>
      </c>
      <c r="S22" s="114">
        <v>0</v>
      </c>
      <c r="T22" s="114">
        <v>4000</v>
      </c>
      <c r="U22" s="114">
        <f t="shared" si="0"/>
        <v>3851792</v>
      </c>
    </row>
    <row r="23" spans="1:21" ht="23.25" customHeight="1" thickBot="1">
      <c r="A23" s="275" t="s">
        <v>27</v>
      </c>
      <c r="B23" s="276">
        <v>21686375</v>
      </c>
      <c r="C23" s="276">
        <v>3532722</v>
      </c>
      <c r="D23" s="276">
        <v>3050660.0000000005</v>
      </c>
      <c r="E23" s="276">
        <v>343418</v>
      </c>
      <c r="F23" s="276">
        <v>250</v>
      </c>
      <c r="G23" s="276">
        <v>1407722</v>
      </c>
      <c r="H23" s="276">
        <v>183952</v>
      </c>
      <c r="I23" s="276">
        <v>1341757532</v>
      </c>
      <c r="J23" s="276">
        <v>5100</v>
      </c>
      <c r="K23" s="276">
        <v>3843</v>
      </c>
      <c r="L23" s="275" t="s">
        <v>27</v>
      </c>
      <c r="M23" s="276">
        <v>4677186720</v>
      </c>
      <c r="N23" s="276">
        <v>1866093095</v>
      </c>
      <c r="O23" s="276">
        <v>0</v>
      </c>
      <c r="P23" s="276">
        <v>1106067</v>
      </c>
      <c r="Q23" s="276">
        <v>1775889</v>
      </c>
      <c r="R23" s="276">
        <v>89556</v>
      </c>
      <c r="S23" s="276">
        <v>20000</v>
      </c>
      <c r="T23" s="276">
        <v>2000152215</v>
      </c>
      <c r="U23" s="276">
        <v>9918395116</v>
      </c>
    </row>
    <row r="24" spans="1:21" ht="15.75" customHeight="1" thickTop="1">
      <c r="A24" s="389"/>
      <c r="B24" s="389"/>
      <c r="C24" s="389"/>
      <c r="D24" s="389"/>
      <c r="E24" s="389"/>
      <c r="F24" s="389"/>
      <c r="G24" s="389"/>
      <c r="H24" s="389"/>
      <c r="I24" s="389"/>
      <c r="J24" s="389"/>
      <c r="K24" s="3" t="s">
        <v>44</v>
      </c>
    </row>
    <row r="25" spans="1:21" s="331" customFormat="1" ht="15.75" customHeight="1">
      <c r="A25" s="332"/>
      <c r="B25" s="332"/>
      <c r="C25" s="332"/>
      <c r="D25" s="332"/>
      <c r="E25" s="332"/>
      <c r="F25" s="332"/>
      <c r="G25" s="332"/>
      <c r="H25" s="332"/>
      <c r="I25" s="332"/>
      <c r="J25" s="332"/>
      <c r="K25" s="3"/>
    </row>
    <row r="26" spans="1:21" ht="6.75" customHeight="1" thickBot="1">
      <c r="A26" s="278"/>
      <c r="B26" s="278"/>
      <c r="C26" s="278"/>
      <c r="D26" s="278"/>
      <c r="E26" s="278"/>
      <c r="F26" s="278"/>
      <c r="G26" s="278"/>
      <c r="H26" s="278"/>
      <c r="I26" s="278"/>
      <c r="J26" s="278"/>
    </row>
    <row r="27" spans="1:21" s="328" customFormat="1" ht="21" customHeight="1">
      <c r="A27" s="354" t="s">
        <v>437</v>
      </c>
      <c r="B27" s="354"/>
      <c r="C27" s="366">
        <v>94</v>
      </c>
      <c r="D27" s="366"/>
      <c r="E27" s="366"/>
      <c r="F27" s="366"/>
      <c r="G27" s="366"/>
      <c r="H27" s="366"/>
      <c r="I27" s="366"/>
      <c r="J27" s="366"/>
      <c r="K27" s="366"/>
      <c r="L27" s="354" t="s">
        <v>437</v>
      </c>
      <c r="M27" s="354"/>
      <c r="N27" s="366">
        <v>95</v>
      </c>
      <c r="O27" s="366"/>
      <c r="P27" s="366"/>
      <c r="Q27" s="366"/>
      <c r="R27" s="366"/>
      <c r="S27" s="366"/>
      <c r="T27" s="366"/>
      <c r="U27" s="366"/>
    </row>
  </sheetData>
  <mergeCells count="12">
    <mergeCell ref="C27:K27"/>
    <mergeCell ref="A24:J24"/>
    <mergeCell ref="A1:K1"/>
    <mergeCell ref="L1:U1"/>
    <mergeCell ref="A2:K2"/>
    <mergeCell ref="L2:U2"/>
    <mergeCell ref="A3:A4"/>
    <mergeCell ref="B3:K3"/>
    <mergeCell ref="M3:T3"/>
    <mergeCell ref="U3:U4"/>
    <mergeCell ref="L3:L4"/>
    <mergeCell ref="N27:U27"/>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Z27"/>
  <sheetViews>
    <sheetView rightToLeft="1" view="pageBreakPreview" topLeftCell="Q1" zoomScaleSheetLayoutView="100" workbookViewId="0">
      <selection activeCell="AB8" sqref="AB8"/>
    </sheetView>
  </sheetViews>
  <sheetFormatPr defaultColWidth="9.125" defaultRowHeight="14.25"/>
  <cols>
    <col min="1" max="1" width="11" style="273" customWidth="1"/>
    <col min="2" max="2" width="8.25" style="317" customWidth="1"/>
    <col min="3" max="3" width="13.625" style="273" customWidth="1"/>
    <col min="4" max="4" width="9" style="273" customWidth="1"/>
    <col min="5" max="5" width="12.125" style="273" customWidth="1"/>
    <col min="6" max="6" width="8.125" style="273" customWidth="1"/>
    <col min="7" max="7" width="11.875" style="273" customWidth="1"/>
    <col min="8" max="8" width="13.625" style="273" customWidth="1"/>
    <col min="9" max="9" width="9.25" style="273" customWidth="1"/>
    <col min="10" max="10" width="7.875" style="273" customWidth="1"/>
    <col min="11" max="11" width="7.375" style="273" customWidth="1"/>
    <col min="12" max="12" width="7.875" style="273" customWidth="1"/>
    <col min="13" max="13" width="10.75" style="273" customWidth="1"/>
    <col min="14" max="14" width="13.375" style="273" customWidth="1"/>
    <col min="15" max="15" width="10.25" style="317" customWidth="1"/>
    <col min="16" max="16" width="16.125" style="273" customWidth="1"/>
    <col min="17" max="17" width="10.75" style="273" customWidth="1"/>
    <col min="18" max="18" width="9.625" style="273" customWidth="1"/>
    <col min="19" max="19" width="9.75" style="273" customWidth="1"/>
    <col min="20" max="20" width="10.75" style="273" customWidth="1"/>
    <col min="21" max="21" width="9.375" style="273" customWidth="1"/>
    <col min="22" max="22" width="9.125" style="273" customWidth="1"/>
    <col min="23" max="23" width="13" style="273" customWidth="1"/>
    <col min="24" max="24" width="9.375" style="273" customWidth="1"/>
    <col min="25" max="25" width="9.75" style="273" customWidth="1"/>
    <col min="26" max="26" width="3.25" style="273" customWidth="1"/>
    <col min="27" max="27" width="13.875" style="273" customWidth="1"/>
    <col min="28" max="16384" width="9.125" style="273"/>
  </cols>
  <sheetData>
    <row r="1" spans="1:25" ht="18.75" customHeight="1">
      <c r="A1" s="364" t="s">
        <v>199</v>
      </c>
      <c r="B1" s="364"/>
      <c r="C1" s="364"/>
      <c r="D1" s="364"/>
      <c r="E1" s="364"/>
      <c r="F1" s="364"/>
      <c r="G1" s="364"/>
      <c r="H1" s="364"/>
      <c r="I1" s="364"/>
      <c r="J1" s="364"/>
      <c r="K1" s="364"/>
      <c r="L1" s="364"/>
      <c r="M1" s="364"/>
      <c r="N1" s="364" t="s">
        <v>357</v>
      </c>
      <c r="O1" s="364"/>
      <c r="P1" s="364"/>
      <c r="Q1" s="364"/>
      <c r="R1" s="364"/>
      <c r="S1" s="364"/>
      <c r="T1" s="364"/>
      <c r="U1" s="364"/>
      <c r="V1" s="364"/>
      <c r="W1" s="364"/>
      <c r="X1" s="364"/>
      <c r="Y1" s="364"/>
    </row>
    <row r="2" spans="1:25" ht="22.5" customHeight="1" thickBot="1">
      <c r="A2" s="365" t="s">
        <v>463</v>
      </c>
      <c r="B2" s="365"/>
      <c r="C2" s="365"/>
      <c r="D2" s="365"/>
      <c r="E2" s="365"/>
      <c r="F2" s="365"/>
      <c r="G2" s="365"/>
      <c r="H2" s="365"/>
      <c r="I2" s="365"/>
      <c r="J2" s="365"/>
      <c r="K2" s="365"/>
      <c r="L2" s="365"/>
      <c r="M2" s="365"/>
      <c r="N2" s="365" t="s">
        <v>464</v>
      </c>
      <c r="O2" s="365"/>
      <c r="P2" s="365"/>
      <c r="Q2" s="365"/>
      <c r="R2" s="365"/>
      <c r="S2" s="365"/>
      <c r="T2" s="365"/>
      <c r="U2" s="365"/>
      <c r="V2" s="365"/>
      <c r="W2" s="365"/>
      <c r="X2" s="365"/>
      <c r="Y2" s="365"/>
    </row>
    <row r="3" spans="1:25" ht="27" customHeight="1" thickTop="1">
      <c r="A3" s="363" t="s">
        <v>1</v>
      </c>
      <c r="B3" s="371" t="s">
        <v>240</v>
      </c>
      <c r="C3" s="371" t="s">
        <v>116</v>
      </c>
      <c r="D3" s="382" t="s">
        <v>429</v>
      </c>
      <c r="E3" s="382"/>
      <c r="F3" s="382"/>
      <c r="G3" s="382"/>
      <c r="H3" s="382"/>
      <c r="I3" s="382"/>
      <c r="J3" s="382"/>
      <c r="K3" s="382"/>
      <c r="L3" s="382"/>
      <c r="M3" s="382"/>
      <c r="N3" s="363" t="s">
        <v>1</v>
      </c>
      <c r="O3" s="371" t="s">
        <v>240</v>
      </c>
      <c r="P3" s="371" t="s">
        <v>116</v>
      </c>
      <c r="Q3" s="382" t="s">
        <v>429</v>
      </c>
      <c r="R3" s="382"/>
      <c r="S3" s="382"/>
      <c r="T3" s="382"/>
      <c r="U3" s="382"/>
      <c r="V3" s="382"/>
      <c r="W3" s="382"/>
      <c r="X3" s="382"/>
      <c r="Y3" s="371" t="s">
        <v>27</v>
      </c>
    </row>
    <row r="4" spans="1:25" ht="42" customHeight="1">
      <c r="A4" s="374"/>
      <c r="B4" s="372"/>
      <c r="C4" s="372"/>
      <c r="D4" s="85" t="s">
        <v>315</v>
      </c>
      <c r="E4" s="85" t="s">
        <v>316</v>
      </c>
      <c r="F4" s="85" t="s">
        <v>317</v>
      </c>
      <c r="G4" s="85" t="s">
        <v>318</v>
      </c>
      <c r="H4" s="85" t="s">
        <v>319</v>
      </c>
      <c r="I4" s="85" t="s">
        <v>320</v>
      </c>
      <c r="J4" s="85" t="s">
        <v>286</v>
      </c>
      <c r="K4" s="85" t="s">
        <v>311</v>
      </c>
      <c r="L4" s="85" t="s">
        <v>321</v>
      </c>
      <c r="M4" s="85" t="s">
        <v>322</v>
      </c>
      <c r="N4" s="374"/>
      <c r="O4" s="372"/>
      <c r="P4" s="372"/>
      <c r="Q4" s="21" t="s">
        <v>211</v>
      </c>
      <c r="R4" s="21" t="s">
        <v>212</v>
      </c>
      <c r="S4" s="21" t="s">
        <v>213</v>
      </c>
      <c r="T4" s="21" t="s">
        <v>323</v>
      </c>
      <c r="U4" s="21" t="s">
        <v>308</v>
      </c>
      <c r="V4" s="21" t="s">
        <v>314</v>
      </c>
      <c r="W4" s="21" t="s">
        <v>324</v>
      </c>
      <c r="X4" s="21" t="s">
        <v>33</v>
      </c>
      <c r="Y4" s="372"/>
    </row>
    <row r="5" spans="1:25" ht="21.95" customHeight="1">
      <c r="A5" s="45" t="s">
        <v>9</v>
      </c>
      <c r="B5" s="10">
        <v>66</v>
      </c>
      <c r="C5" s="10">
        <v>13575.000000000004</v>
      </c>
      <c r="D5" s="160">
        <v>0</v>
      </c>
      <c r="E5" s="160">
        <v>0</v>
      </c>
      <c r="F5" s="160">
        <v>34</v>
      </c>
      <c r="G5" s="160">
        <v>0</v>
      </c>
      <c r="H5" s="160">
        <v>0</v>
      </c>
      <c r="I5" s="160">
        <v>0</v>
      </c>
      <c r="J5" s="160">
        <v>4</v>
      </c>
      <c r="K5" s="160">
        <v>5</v>
      </c>
      <c r="L5" s="160">
        <v>0</v>
      </c>
      <c r="M5" s="160">
        <v>4</v>
      </c>
      <c r="N5" s="45" t="s">
        <v>9</v>
      </c>
      <c r="O5" s="10">
        <v>66</v>
      </c>
      <c r="P5" s="10">
        <v>13575.000000000004</v>
      </c>
      <c r="Q5" s="10">
        <v>0</v>
      </c>
      <c r="R5" s="160">
        <v>0</v>
      </c>
      <c r="S5" s="160">
        <v>0</v>
      </c>
      <c r="T5" s="160">
        <v>1</v>
      </c>
      <c r="U5" s="160">
        <v>16</v>
      </c>
      <c r="V5" s="160">
        <v>0</v>
      </c>
      <c r="W5" s="160">
        <v>0</v>
      </c>
      <c r="X5" s="160">
        <v>0</v>
      </c>
      <c r="Y5" s="160">
        <f>X5+W5+V5+U5+T5+S5+R5+Q5+M5+L5+K5+J5+I5+H5+G5+F5+E5+D5</f>
        <v>64</v>
      </c>
    </row>
    <row r="6" spans="1:25" ht="21.95" customHeight="1">
      <c r="A6" s="86" t="s">
        <v>10</v>
      </c>
      <c r="B6" s="79">
        <v>100</v>
      </c>
      <c r="C6" s="79">
        <v>214151.00000000006</v>
      </c>
      <c r="D6" s="166">
        <v>0</v>
      </c>
      <c r="E6" s="166">
        <v>0</v>
      </c>
      <c r="F6" s="166">
        <v>92</v>
      </c>
      <c r="G6" s="166">
        <v>1</v>
      </c>
      <c r="H6" s="166">
        <v>0</v>
      </c>
      <c r="I6" s="166">
        <v>0</v>
      </c>
      <c r="J6" s="166">
        <v>1</v>
      </c>
      <c r="K6" s="166">
        <v>1</v>
      </c>
      <c r="L6" s="166">
        <v>0</v>
      </c>
      <c r="M6" s="166">
        <v>0</v>
      </c>
      <c r="N6" s="86" t="s">
        <v>10</v>
      </c>
      <c r="O6" s="79">
        <v>100</v>
      </c>
      <c r="P6" s="79">
        <v>214151.00000000006</v>
      </c>
      <c r="Q6" s="79">
        <v>0</v>
      </c>
      <c r="R6" s="166">
        <v>0</v>
      </c>
      <c r="S6" s="166">
        <v>0</v>
      </c>
      <c r="T6" s="166">
        <v>0</v>
      </c>
      <c r="U6" s="166">
        <v>0</v>
      </c>
      <c r="V6" s="166">
        <v>0</v>
      </c>
      <c r="W6" s="166">
        <v>0</v>
      </c>
      <c r="X6" s="166">
        <v>2</v>
      </c>
      <c r="Y6" s="166">
        <f t="shared" ref="Y6:Y23" si="0">X6+W6+V6+U6+T6+S6+R6+Q6+M6+L6+K6+J6+I6+H6+G6+F6+E6+D6</f>
        <v>97</v>
      </c>
    </row>
    <row r="7" spans="1:25" ht="21.95" customHeight="1">
      <c r="A7" s="86" t="s">
        <v>11</v>
      </c>
      <c r="B7" s="79">
        <v>198</v>
      </c>
      <c r="C7" s="79">
        <v>152876.00000000009</v>
      </c>
      <c r="D7" s="166">
        <v>0</v>
      </c>
      <c r="E7" s="166">
        <v>0</v>
      </c>
      <c r="F7" s="166">
        <v>57</v>
      </c>
      <c r="G7" s="166">
        <v>0</v>
      </c>
      <c r="H7" s="166">
        <v>0</v>
      </c>
      <c r="I7" s="166">
        <v>0</v>
      </c>
      <c r="J7" s="166">
        <v>0</v>
      </c>
      <c r="K7" s="166">
        <v>0</v>
      </c>
      <c r="L7" s="166">
        <v>0</v>
      </c>
      <c r="M7" s="166">
        <v>0</v>
      </c>
      <c r="N7" s="86" t="s">
        <v>11</v>
      </c>
      <c r="O7" s="79">
        <v>198</v>
      </c>
      <c r="P7" s="79">
        <v>152876.00000000009</v>
      </c>
      <c r="Q7" s="79">
        <v>0</v>
      </c>
      <c r="R7" s="166">
        <v>0</v>
      </c>
      <c r="S7" s="166">
        <v>0</v>
      </c>
      <c r="T7" s="166">
        <v>16</v>
      </c>
      <c r="U7" s="166">
        <v>44</v>
      </c>
      <c r="V7" s="166">
        <v>0</v>
      </c>
      <c r="W7" s="166">
        <v>0</v>
      </c>
      <c r="X7" s="166">
        <v>2</v>
      </c>
      <c r="Y7" s="166">
        <f t="shared" si="0"/>
        <v>119</v>
      </c>
    </row>
    <row r="8" spans="1:25" ht="21.95" customHeight="1">
      <c r="A8" s="86" t="s">
        <v>12</v>
      </c>
      <c r="B8" s="79">
        <v>84</v>
      </c>
      <c r="C8" s="79">
        <v>60005.999999999985</v>
      </c>
      <c r="D8" s="166">
        <v>0</v>
      </c>
      <c r="E8" s="166">
        <v>0</v>
      </c>
      <c r="F8" s="166">
        <v>75</v>
      </c>
      <c r="G8" s="166">
        <v>0</v>
      </c>
      <c r="H8" s="166">
        <v>0</v>
      </c>
      <c r="I8" s="166">
        <v>0</v>
      </c>
      <c r="J8" s="166">
        <v>1</v>
      </c>
      <c r="K8" s="166">
        <v>0</v>
      </c>
      <c r="L8" s="166">
        <v>0</v>
      </c>
      <c r="M8" s="166">
        <v>0</v>
      </c>
      <c r="N8" s="86" t="s">
        <v>12</v>
      </c>
      <c r="O8" s="79">
        <v>84</v>
      </c>
      <c r="P8" s="79">
        <v>60005.999999999985</v>
      </c>
      <c r="Q8" s="79">
        <v>0</v>
      </c>
      <c r="R8" s="166">
        <v>0</v>
      </c>
      <c r="S8" s="166">
        <v>0</v>
      </c>
      <c r="T8" s="166">
        <v>1</v>
      </c>
      <c r="U8" s="166">
        <v>6</v>
      </c>
      <c r="V8" s="166">
        <v>0</v>
      </c>
      <c r="W8" s="166">
        <v>0</v>
      </c>
      <c r="X8" s="166">
        <v>1</v>
      </c>
      <c r="Y8" s="166">
        <f t="shared" si="0"/>
        <v>84</v>
      </c>
    </row>
    <row r="9" spans="1:25" ht="21.95" customHeight="1">
      <c r="A9" s="86" t="s">
        <v>13</v>
      </c>
      <c r="B9" s="79">
        <v>102</v>
      </c>
      <c r="C9" s="79">
        <v>135700.00000000012</v>
      </c>
      <c r="D9" s="166">
        <v>1</v>
      </c>
      <c r="E9" s="166">
        <v>0</v>
      </c>
      <c r="F9" s="166">
        <v>88</v>
      </c>
      <c r="G9" s="166">
        <v>0</v>
      </c>
      <c r="H9" s="166">
        <v>0</v>
      </c>
      <c r="I9" s="166">
        <v>0</v>
      </c>
      <c r="J9" s="166">
        <v>1</v>
      </c>
      <c r="K9" s="166">
        <v>0</v>
      </c>
      <c r="L9" s="166">
        <v>0</v>
      </c>
      <c r="M9" s="166">
        <v>0</v>
      </c>
      <c r="N9" s="86" t="s">
        <v>13</v>
      </c>
      <c r="O9" s="79">
        <v>102</v>
      </c>
      <c r="P9" s="79">
        <v>135700.00000000012</v>
      </c>
      <c r="Q9" s="79">
        <v>0</v>
      </c>
      <c r="R9" s="166">
        <v>0</v>
      </c>
      <c r="S9" s="166">
        <v>0</v>
      </c>
      <c r="T9" s="166">
        <v>0</v>
      </c>
      <c r="U9" s="166">
        <v>12</v>
      </c>
      <c r="V9" s="166">
        <v>0</v>
      </c>
      <c r="W9" s="166">
        <v>0</v>
      </c>
      <c r="X9" s="166">
        <v>0</v>
      </c>
      <c r="Y9" s="166">
        <f t="shared" si="0"/>
        <v>102</v>
      </c>
    </row>
    <row r="10" spans="1:25" ht="21.95" customHeight="1">
      <c r="A10" s="86" t="s">
        <v>14</v>
      </c>
      <c r="B10" s="79">
        <v>76</v>
      </c>
      <c r="C10" s="79">
        <v>62511.000000000022</v>
      </c>
      <c r="D10" s="166">
        <v>0</v>
      </c>
      <c r="E10" s="166">
        <v>1</v>
      </c>
      <c r="F10" s="166">
        <v>69</v>
      </c>
      <c r="G10" s="166">
        <v>0</v>
      </c>
      <c r="H10" s="166">
        <v>0</v>
      </c>
      <c r="I10" s="166">
        <v>0</v>
      </c>
      <c r="J10" s="166">
        <v>0</v>
      </c>
      <c r="K10" s="166">
        <v>0</v>
      </c>
      <c r="L10" s="166">
        <v>0</v>
      </c>
      <c r="M10" s="166">
        <v>0</v>
      </c>
      <c r="N10" s="86" t="s">
        <v>14</v>
      </c>
      <c r="O10" s="79">
        <v>76</v>
      </c>
      <c r="P10" s="79">
        <v>62511.000000000022</v>
      </c>
      <c r="Q10" s="79">
        <v>0</v>
      </c>
      <c r="R10" s="166">
        <v>0</v>
      </c>
      <c r="S10" s="166">
        <v>0</v>
      </c>
      <c r="T10" s="166">
        <v>0</v>
      </c>
      <c r="U10" s="166">
        <v>5</v>
      </c>
      <c r="V10" s="166">
        <v>0</v>
      </c>
      <c r="W10" s="166">
        <v>0</v>
      </c>
      <c r="X10" s="166">
        <v>1</v>
      </c>
      <c r="Y10" s="166">
        <f t="shared" si="0"/>
        <v>76</v>
      </c>
    </row>
    <row r="11" spans="1:25" ht="21.95" customHeight="1">
      <c r="A11" s="86" t="s">
        <v>15</v>
      </c>
      <c r="B11" s="79">
        <v>71</v>
      </c>
      <c r="C11" s="79">
        <v>1243134.0000000002</v>
      </c>
      <c r="D11" s="166">
        <v>3</v>
      </c>
      <c r="E11" s="166">
        <v>0</v>
      </c>
      <c r="F11" s="166">
        <v>57</v>
      </c>
      <c r="G11" s="166">
        <v>0</v>
      </c>
      <c r="H11" s="166">
        <v>0</v>
      </c>
      <c r="I11" s="166">
        <v>8</v>
      </c>
      <c r="J11" s="166">
        <v>0</v>
      </c>
      <c r="K11" s="166">
        <v>1</v>
      </c>
      <c r="L11" s="166">
        <v>0</v>
      </c>
      <c r="M11" s="166">
        <v>0</v>
      </c>
      <c r="N11" s="86" t="s">
        <v>15</v>
      </c>
      <c r="O11" s="79">
        <v>71</v>
      </c>
      <c r="P11" s="79">
        <v>1243134.0000000002</v>
      </c>
      <c r="Q11" s="79">
        <v>0</v>
      </c>
      <c r="R11" s="166">
        <v>0</v>
      </c>
      <c r="S11" s="166">
        <v>0</v>
      </c>
      <c r="T11" s="166">
        <v>0</v>
      </c>
      <c r="U11" s="166">
        <v>0</v>
      </c>
      <c r="V11" s="166">
        <v>0</v>
      </c>
      <c r="W11" s="166">
        <v>0</v>
      </c>
      <c r="X11" s="166">
        <v>0</v>
      </c>
      <c r="Y11" s="166">
        <f t="shared" si="0"/>
        <v>69</v>
      </c>
    </row>
    <row r="12" spans="1:25" ht="21.95" customHeight="1">
      <c r="A12" s="86" t="s">
        <v>16</v>
      </c>
      <c r="B12" s="79">
        <v>218</v>
      </c>
      <c r="C12" s="79">
        <v>1396610</v>
      </c>
      <c r="D12" s="166">
        <v>2</v>
      </c>
      <c r="E12" s="166">
        <v>11</v>
      </c>
      <c r="F12" s="166">
        <v>45</v>
      </c>
      <c r="G12" s="166">
        <v>9</v>
      </c>
      <c r="H12" s="166">
        <v>0</v>
      </c>
      <c r="I12" s="166">
        <v>9</v>
      </c>
      <c r="J12" s="166">
        <v>12</v>
      </c>
      <c r="K12" s="166">
        <v>3</v>
      </c>
      <c r="L12" s="166">
        <v>0</v>
      </c>
      <c r="M12" s="166">
        <v>0</v>
      </c>
      <c r="N12" s="86" t="s">
        <v>16</v>
      </c>
      <c r="O12" s="79">
        <v>218</v>
      </c>
      <c r="P12" s="79">
        <v>1396610</v>
      </c>
      <c r="Q12" s="79">
        <v>1</v>
      </c>
      <c r="R12" s="166">
        <v>0</v>
      </c>
      <c r="S12" s="166">
        <v>0</v>
      </c>
      <c r="T12" s="166">
        <v>1</v>
      </c>
      <c r="U12" s="166">
        <v>74</v>
      </c>
      <c r="V12" s="166">
        <v>0</v>
      </c>
      <c r="W12" s="166">
        <v>0</v>
      </c>
      <c r="X12" s="166">
        <v>10</v>
      </c>
      <c r="Y12" s="166">
        <f t="shared" si="0"/>
        <v>177</v>
      </c>
    </row>
    <row r="13" spans="1:25" ht="21.95" customHeight="1">
      <c r="A13" s="86" t="s">
        <v>17</v>
      </c>
      <c r="B13" s="79">
        <v>79</v>
      </c>
      <c r="C13" s="79">
        <v>870951.99999999988</v>
      </c>
      <c r="D13" s="166">
        <v>0</v>
      </c>
      <c r="E13" s="166">
        <v>0</v>
      </c>
      <c r="F13" s="166">
        <v>32</v>
      </c>
      <c r="G13" s="166">
        <v>2</v>
      </c>
      <c r="H13" s="166">
        <v>0</v>
      </c>
      <c r="I13" s="166">
        <v>0</v>
      </c>
      <c r="J13" s="166">
        <v>0</v>
      </c>
      <c r="K13" s="166">
        <v>24</v>
      </c>
      <c r="L13" s="166">
        <v>0</v>
      </c>
      <c r="M13" s="166">
        <v>0</v>
      </c>
      <c r="N13" s="86" t="s">
        <v>17</v>
      </c>
      <c r="O13" s="79">
        <v>79</v>
      </c>
      <c r="P13" s="79">
        <v>870951.99999999988</v>
      </c>
      <c r="Q13" s="79">
        <v>0</v>
      </c>
      <c r="R13" s="166">
        <v>0</v>
      </c>
      <c r="S13" s="166">
        <v>0</v>
      </c>
      <c r="T13" s="166">
        <v>0</v>
      </c>
      <c r="U13" s="166">
        <v>6</v>
      </c>
      <c r="V13" s="166">
        <v>0</v>
      </c>
      <c r="W13" s="166">
        <v>0</v>
      </c>
      <c r="X13" s="166">
        <v>0</v>
      </c>
      <c r="Y13" s="166">
        <f t="shared" si="0"/>
        <v>64</v>
      </c>
    </row>
    <row r="14" spans="1:25" ht="21.95" customHeight="1">
      <c r="A14" s="86" t="s">
        <v>18</v>
      </c>
      <c r="B14" s="79">
        <v>35</v>
      </c>
      <c r="C14" s="79">
        <v>82852</v>
      </c>
      <c r="D14" s="166">
        <v>0</v>
      </c>
      <c r="E14" s="166">
        <v>0</v>
      </c>
      <c r="F14" s="166">
        <v>12</v>
      </c>
      <c r="G14" s="166">
        <v>1</v>
      </c>
      <c r="H14" s="166">
        <v>0</v>
      </c>
      <c r="I14" s="166">
        <v>0</v>
      </c>
      <c r="J14" s="166">
        <v>1</v>
      </c>
      <c r="K14" s="166">
        <v>0</v>
      </c>
      <c r="L14" s="166">
        <v>0</v>
      </c>
      <c r="M14" s="166">
        <v>0</v>
      </c>
      <c r="N14" s="86" t="s">
        <v>18</v>
      </c>
      <c r="O14" s="79">
        <v>35</v>
      </c>
      <c r="P14" s="79">
        <v>82852</v>
      </c>
      <c r="Q14" s="79">
        <v>0</v>
      </c>
      <c r="R14" s="166">
        <v>0</v>
      </c>
      <c r="S14" s="166">
        <v>0</v>
      </c>
      <c r="T14" s="166">
        <v>4</v>
      </c>
      <c r="U14" s="166">
        <v>3</v>
      </c>
      <c r="V14" s="166">
        <v>0</v>
      </c>
      <c r="W14" s="166">
        <v>0</v>
      </c>
      <c r="X14" s="166">
        <v>10</v>
      </c>
      <c r="Y14" s="166">
        <f t="shared" si="0"/>
        <v>31</v>
      </c>
    </row>
    <row r="15" spans="1:25" ht="21.95" customHeight="1">
      <c r="A15" s="86" t="s">
        <v>19</v>
      </c>
      <c r="B15" s="79">
        <v>34</v>
      </c>
      <c r="C15" s="79">
        <v>751410.99999999977</v>
      </c>
      <c r="D15" s="166">
        <v>0</v>
      </c>
      <c r="E15" s="166">
        <v>0</v>
      </c>
      <c r="F15" s="166">
        <v>11</v>
      </c>
      <c r="G15" s="166">
        <v>13</v>
      </c>
      <c r="H15" s="166">
        <v>0</v>
      </c>
      <c r="I15" s="166">
        <v>0</v>
      </c>
      <c r="J15" s="166">
        <v>0</v>
      </c>
      <c r="K15" s="166">
        <v>2</v>
      </c>
      <c r="L15" s="166">
        <v>0</v>
      </c>
      <c r="M15" s="166">
        <v>1</v>
      </c>
      <c r="N15" s="86" t="s">
        <v>19</v>
      </c>
      <c r="O15" s="79">
        <v>34</v>
      </c>
      <c r="P15" s="79">
        <v>751410.99999999977</v>
      </c>
      <c r="Q15" s="79">
        <v>0</v>
      </c>
      <c r="R15" s="166">
        <v>0</v>
      </c>
      <c r="S15" s="166">
        <v>0</v>
      </c>
      <c r="T15" s="166">
        <v>1</v>
      </c>
      <c r="U15" s="166">
        <v>6</v>
      </c>
      <c r="V15" s="166">
        <v>0</v>
      </c>
      <c r="W15" s="166">
        <v>0</v>
      </c>
      <c r="X15" s="166">
        <v>0</v>
      </c>
      <c r="Y15" s="166">
        <f t="shared" si="0"/>
        <v>34</v>
      </c>
    </row>
    <row r="16" spans="1:25" ht="21.95" customHeight="1">
      <c r="A16" s="86" t="s">
        <v>20</v>
      </c>
      <c r="B16" s="79">
        <v>73</v>
      </c>
      <c r="C16" s="79">
        <v>2284195</v>
      </c>
      <c r="D16" s="166">
        <v>1</v>
      </c>
      <c r="E16" s="166">
        <v>0</v>
      </c>
      <c r="F16" s="166">
        <v>68</v>
      </c>
      <c r="G16" s="166">
        <v>1</v>
      </c>
      <c r="H16" s="166">
        <v>0</v>
      </c>
      <c r="I16" s="166">
        <v>0</v>
      </c>
      <c r="J16" s="166">
        <v>0</v>
      </c>
      <c r="K16" s="166">
        <v>0</v>
      </c>
      <c r="L16" s="166">
        <v>0</v>
      </c>
      <c r="M16" s="166">
        <v>0</v>
      </c>
      <c r="N16" s="86" t="s">
        <v>20</v>
      </c>
      <c r="O16" s="79">
        <v>73</v>
      </c>
      <c r="P16" s="79">
        <v>2284195</v>
      </c>
      <c r="Q16" s="79">
        <v>0</v>
      </c>
      <c r="R16" s="166">
        <v>0</v>
      </c>
      <c r="S16" s="166">
        <v>0</v>
      </c>
      <c r="T16" s="166">
        <v>0</v>
      </c>
      <c r="U16" s="166">
        <v>1</v>
      </c>
      <c r="V16" s="166">
        <v>0</v>
      </c>
      <c r="W16" s="166">
        <v>0</v>
      </c>
      <c r="X16" s="166">
        <v>0</v>
      </c>
      <c r="Y16" s="166">
        <f>X16+W16+V16+U16+T16+S16+R16+Q16+M16+L16+K16+J16+I16+H16+G16+F16+E16+D16</f>
        <v>71</v>
      </c>
    </row>
    <row r="17" spans="1:26" ht="21.95" customHeight="1">
      <c r="A17" s="86" t="s">
        <v>21</v>
      </c>
      <c r="B17" s="79">
        <v>29</v>
      </c>
      <c r="C17" s="79">
        <v>149699.99999999997</v>
      </c>
      <c r="D17" s="166">
        <v>0</v>
      </c>
      <c r="E17" s="166">
        <v>0</v>
      </c>
      <c r="F17" s="166">
        <v>8</v>
      </c>
      <c r="G17" s="166">
        <v>5</v>
      </c>
      <c r="H17" s="166">
        <v>0</v>
      </c>
      <c r="I17" s="166">
        <v>0</v>
      </c>
      <c r="J17" s="166">
        <v>0</v>
      </c>
      <c r="K17" s="166">
        <v>0</v>
      </c>
      <c r="L17" s="166">
        <v>0</v>
      </c>
      <c r="M17" s="166">
        <v>0</v>
      </c>
      <c r="N17" s="86" t="s">
        <v>21</v>
      </c>
      <c r="O17" s="79">
        <v>29</v>
      </c>
      <c r="P17" s="79">
        <v>149699.99999999997</v>
      </c>
      <c r="Q17" s="79">
        <v>0</v>
      </c>
      <c r="R17" s="166">
        <v>0</v>
      </c>
      <c r="S17" s="166">
        <v>0</v>
      </c>
      <c r="T17" s="166">
        <v>2</v>
      </c>
      <c r="U17" s="166">
        <v>1</v>
      </c>
      <c r="V17" s="166">
        <v>0</v>
      </c>
      <c r="W17" s="166">
        <v>0</v>
      </c>
      <c r="X17" s="166">
        <v>11</v>
      </c>
      <c r="Y17" s="166">
        <f t="shared" si="0"/>
        <v>27</v>
      </c>
    </row>
    <row r="18" spans="1:26" ht="21.95" customHeight="1">
      <c r="A18" s="86" t="s">
        <v>22</v>
      </c>
      <c r="B18" s="79">
        <v>33</v>
      </c>
      <c r="C18" s="79">
        <v>86230</v>
      </c>
      <c r="D18" s="166">
        <v>0</v>
      </c>
      <c r="E18" s="166">
        <v>0</v>
      </c>
      <c r="F18" s="166">
        <v>32</v>
      </c>
      <c r="G18" s="166">
        <v>0</v>
      </c>
      <c r="H18" s="166">
        <v>0</v>
      </c>
      <c r="I18" s="166">
        <v>0</v>
      </c>
      <c r="J18" s="166">
        <v>0</v>
      </c>
      <c r="K18" s="166">
        <v>0</v>
      </c>
      <c r="L18" s="166">
        <v>0</v>
      </c>
      <c r="M18" s="166">
        <v>0</v>
      </c>
      <c r="N18" s="86" t="s">
        <v>22</v>
      </c>
      <c r="O18" s="79">
        <v>33</v>
      </c>
      <c r="P18" s="79">
        <v>86230</v>
      </c>
      <c r="Q18" s="79">
        <v>0</v>
      </c>
      <c r="R18" s="166">
        <v>0</v>
      </c>
      <c r="S18" s="166">
        <v>0</v>
      </c>
      <c r="T18" s="166">
        <v>0</v>
      </c>
      <c r="U18" s="166">
        <v>0</v>
      </c>
      <c r="V18" s="166">
        <v>0</v>
      </c>
      <c r="W18" s="166">
        <v>0</v>
      </c>
      <c r="X18" s="166">
        <v>0</v>
      </c>
      <c r="Y18" s="166">
        <f t="shared" si="0"/>
        <v>32</v>
      </c>
    </row>
    <row r="19" spans="1:26" ht="21.95" customHeight="1">
      <c r="A19" s="86" t="s">
        <v>23</v>
      </c>
      <c r="B19" s="79">
        <v>56</v>
      </c>
      <c r="C19" s="79">
        <v>58152.999999999985</v>
      </c>
      <c r="D19" s="166">
        <v>0</v>
      </c>
      <c r="E19" s="166">
        <v>2</v>
      </c>
      <c r="F19" s="166">
        <v>42</v>
      </c>
      <c r="G19" s="166">
        <v>0</v>
      </c>
      <c r="H19" s="166">
        <v>0</v>
      </c>
      <c r="I19" s="166">
        <v>0</v>
      </c>
      <c r="J19" s="166">
        <v>6</v>
      </c>
      <c r="K19" s="166">
        <v>0</v>
      </c>
      <c r="L19" s="166">
        <v>0</v>
      </c>
      <c r="M19" s="166">
        <v>0</v>
      </c>
      <c r="N19" s="86" t="s">
        <v>23</v>
      </c>
      <c r="O19" s="79">
        <v>56</v>
      </c>
      <c r="P19" s="79">
        <v>58152.999999999985</v>
      </c>
      <c r="Q19" s="79">
        <v>0</v>
      </c>
      <c r="R19" s="166">
        <v>0</v>
      </c>
      <c r="S19" s="166">
        <v>0</v>
      </c>
      <c r="T19" s="166">
        <v>1</v>
      </c>
      <c r="U19" s="166">
        <v>0</v>
      </c>
      <c r="V19" s="166">
        <v>0</v>
      </c>
      <c r="W19" s="166">
        <v>0</v>
      </c>
      <c r="X19" s="166">
        <v>0</v>
      </c>
      <c r="Y19" s="166">
        <f t="shared" si="0"/>
        <v>51</v>
      </c>
    </row>
    <row r="20" spans="1:26" ht="21.95" customHeight="1">
      <c r="A20" s="86" t="s">
        <v>24</v>
      </c>
      <c r="B20" s="79">
        <v>42</v>
      </c>
      <c r="C20" s="79">
        <v>373627.99999999994</v>
      </c>
      <c r="D20" s="166">
        <v>1</v>
      </c>
      <c r="E20" s="166">
        <v>1</v>
      </c>
      <c r="F20" s="166">
        <v>34</v>
      </c>
      <c r="G20" s="166">
        <v>0</v>
      </c>
      <c r="H20" s="166">
        <v>0</v>
      </c>
      <c r="I20" s="166">
        <v>1</v>
      </c>
      <c r="J20" s="166">
        <v>0</v>
      </c>
      <c r="K20" s="166">
        <v>0</v>
      </c>
      <c r="L20" s="166">
        <v>0</v>
      </c>
      <c r="M20" s="166">
        <v>0</v>
      </c>
      <c r="N20" s="86" t="s">
        <v>24</v>
      </c>
      <c r="O20" s="79">
        <v>42</v>
      </c>
      <c r="P20" s="79">
        <v>373627.99999999994</v>
      </c>
      <c r="Q20" s="79">
        <v>0</v>
      </c>
      <c r="R20" s="166">
        <v>0</v>
      </c>
      <c r="S20" s="166">
        <v>0</v>
      </c>
      <c r="T20" s="166">
        <v>3</v>
      </c>
      <c r="U20" s="166">
        <v>1</v>
      </c>
      <c r="V20" s="166">
        <v>0</v>
      </c>
      <c r="W20" s="166">
        <v>0</v>
      </c>
      <c r="X20" s="166">
        <v>0</v>
      </c>
      <c r="Y20" s="166">
        <f t="shared" si="0"/>
        <v>41</v>
      </c>
    </row>
    <row r="21" spans="1:26" ht="21.95" customHeight="1">
      <c r="A21" s="86" t="s">
        <v>25</v>
      </c>
      <c r="B21" s="79">
        <v>75</v>
      </c>
      <c r="C21" s="79">
        <v>76418.999999999971</v>
      </c>
      <c r="D21" s="166">
        <v>0</v>
      </c>
      <c r="E21" s="166">
        <v>0</v>
      </c>
      <c r="F21" s="166">
        <v>71</v>
      </c>
      <c r="G21" s="166">
        <v>0</v>
      </c>
      <c r="H21" s="166">
        <v>0</v>
      </c>
      <c r="I21" s="166">
        <v>0</v>
      </c>
      <c r="J21" s="166">
        <v>0</v>
      </c>
      <c r="K21" s="166">
        <v>0</v>
      </c>
      <c r="L21" s="166">
        <v>0</v>
      </c>
      <c r="M21" s="166">
        <v>1</v>
      </c>
      <c r="N21" s="86" t="s">
        <v>25</v>
      </c>
      <c r="O21" s="79">
        <v>75</v>
      </c>
      <c r="P21" s="79">
        <v>76418.999999999971</v>
      </c>
      <c r="Q21" s="79">
        <v>0</v>
      </c>
      <c r="R21" s="166">
        <v>0</v>
      </c>
      <c r="S21" s="166">
        <v>0</v>
      </c>
      <c r="T21" s="166">
        <v>0</v>
      </c>
      <c r="U21" s="166">
        <v>1</v>
      </c>
      <c r="V21" s="166">
        <v>0</v>
      </c>
      <c r="W21" s="166">
        <v>0</v>
      </c>
      <c r="X21" s="166">
        <v>0</v>
      </c>
      <c r="Y21" s="166">
        <f t="shared" si="0"/>
        <v>73</v>
      </c>
    </row>
    <row r="22" spans="1:26" ht="21.95" customHeight="1">
      <c r="A22" s="45" t="s">
        <v>26</v>
      </c>
      <c r="B22" s="115">
        <v>62</v>
      </c>
      <c r="C22" s="10">
        <v>396307.99999999994</v>
      </c>
      <c r="D22" s="160">
        <v>0</v>
      </c>
      <c r="E22" s="160">
        <v>0</v>
      </c>
      <c r="F22" s="160">
        <v>30</v>
      </c>
      <c r="G22" s="160">
        <v>3</v>
      </c>
      <c r="H22" s="160">
        <v>0</v>
      </c>
      <c r="I22" s="160">
        <v>0</v>
      </c>
      <c r="J22" s="160">
        <v>3</v>
      </c>
      <c r="K22" s="160">
        <v>0</v>
      </c>
      <c r="L22" s="160">
        <v>0</v>
      </c>
      <c r="M22" s="166">
        <v>0</v>
      </c>
      <c r="N22" s="45" t="s">
        <v>26</v>
      </c>
      <c r="O22" s="115">
        <v>62</v>
      </c>
      <c r="P22" s="10">
        <v>396307.99999999994</v>
      </c>
      <c r="Q22" s="79">
        <v>0</v>
      </c>
      <c r="R22" s="160">
        <v>0</v>
      </c>
      <c r="S22" s="160">
        <v>0</v>
      </c>
      <c r="T22" s="166">
        <v>2</v>
      </c>
      <c r="U22" s="166">
        <v>12</v>
      </c>
      <c r="V22" s="160">
        <v>0</v>
      </c>
      <c r="W22" s="160">
        <v>0</v>
      </c>
      <c r="X22" s="166">
        <v>1</v>
      </c>
      <c r="Y22" s="160">
        <f t="shared" si="0"/>
        <v>51</v>
      </c>
    </row>
    <row r="23" spans="1:26" ht="21.95" customHeight="1" thickBot="1">
      <c r="A23" s="275" t="s">
        <v>27</v>
      </c>
      <c r="B23" s="101">
        <f>SUM(B5:B22)</f>
        <v>1433</v>
      </c>
      <c r="C23" s="101">
        <f t="shared" ref="C23:M23" si="1">SUM(C5:C22)</f>
        <v>8408411</v>
      </c>
      <c r="D23" s="304">
        <f t="shared" si="1"/>
        <v>8</v>
      </c>
      <c r="E23" s="304">
        <f t="shared" si="1"/>
        <v>15</v>
      </c>
      <c r="F23" s="304">
        <f t="shared" si="1"/>
        <v>857</v>
      </c>
      <c r="G23" s="304">
        <f t="shared" si="1"/>
        <v>35</v>
      </c>
      <c r="H23" s="168">
        <f t="shared" si="1"/>
        <v>0</v>
      </c>
      <c r="I23" s="168">
        <f t="shared" si="1"/>
        <v>18</v>
      </c>
      <c r="J23" s="168">
        <f t="shared" si="1"/>
        <v>29</v>
      </c>
      <c r="K23" s="168">
        <f t="shared" si="1"/>
        <v>36</v>
      </c>
      <c r="L23" s="168">
        <f t="shared" si="1"/>
        <v>0</v>
      </c>
      <c r="M23" s="168">
        <f t="shared" si="1"/>
        <v>6</v>
      </c>
      <c r="N23" s="275" t="s">
        <v>27</v>
      </c>
      <c r="O23" s="101">
        <f>SUM(O5:O22)</f>
        <v>1433</v>
      </c>
      <c r="P23" s="101">
        <f>SUM(P5:P22)</f>
        <v>8408411</v>
      </c>
      <c r="Q23" s="101">
        <f t="shared" ref="Q23:X23" si="2">SUM(Q5:Q22)</f>
        <v>1</v>
      </c>
      <c r="R23" s="168">
        <f t="shared" si="2"/>
        <v>0</v>
      </c>
      <c r="S23" s="168">
        <f t="shared" si="2"/>
        <v>0</v>
      </c>
      <c r="T23" s="168">
        <f t="shared" si="2"/>
        <v>32</v>
      </c>
      <c r="U23" s="168">
        <f t="shared" si="2"/>
        <v>188</v>
      </c>
      <c r="V23" s="168">
        <f t="shared" si="2"/>
        <v>0</v>
      </c>
      <c r="W23" s="168">
        <f t="shared" si="2"/>
        <v>0</v>
      </c>
      <c r="X23" s="168">
        <f t="shared" si="2"/>
        <v>38</v>
      </c>
      <c r="Y23" s="168">
        <f t="shared" si="0"/>
        <v>1263</v>
      </c>
    </row>
    <row r="24" spans="1:26" ht="15" thickTop="1">
      <c r="M24" s="3" t="s">
        <v>44</v>
      </c>
    </row>
    <row r="25" spans="1:26" s="334" customFormat="1" ht="10.5" customHeight="1">
      <c r="M25" s="3"/>
    </row>
    <row r="26" spans="1:26" ht="10.5" customHeight="1" thickBot="1"/>
    <row r="27" spans="1:26" s="328" customFormat="1" ht="21" customHeight="1">
      <c r="A27" s="354" t="s">
        <v>437</v>
      </c>
      <c r="B27" s="354"/>
      <c r="C27" s="366">
        <v>111</v>
      </c>
      <c r="D27" s="366"/>
      <c r="E27" s="366"/>
      <c r="F27" s="366"/>
      <c r="G27" s="366"/>
      <c r="H27" s="366"/>
      <c r="I27" s="366"/>
      <c r="J27" s="366"/>
      <c r="K27" s="366"/>
      <c r="L27" s="366"/>
      <c r="M27" s="366"/>
      <c r="N27" s="354" t="s">
        <v>437</v>
      </c>
      <c r="O27" s="354"/>
      <c r="P27" s="366">
        <v>112</v>
      </c>
      <c r="Q27" s="366"/>
      <c r="R27" s="366"/>
      <c r="S27" s="366"/>
      <c r="T27" s="366"/>
      <c r="U27" s="366"/>
      <c r="V27" s="366"/>
      <c r="W27" s="366"/>
      <c r="X27" s="366"/>
      <c r="Y27" s="366"/>
      <c r="Z27" s="366"/>
    </row>
  </sheetData>
  <mergeCells count="15">
    <mergeCell ref="C27:M27"/>
    <mergeCell ref="P27:Z27"/>
    <mergeCell ref="Y3:Y4"/>
    <mergeCell ref="O3:O4"/>
    <mergeCell ref="A1:M1"/>
    <mergeCell ref="N1:Y1"/>
    <mergeCell ref="A2:M2"/>
    <mergeCell ref="N2:Y2"/>
    <mergeCell ref="A3:A4"/>
    <mergeCell ref="C3:C4"/>
    <mergeCell ref="D3:M3"/>
    <mergeCell ref="N3:N4"/>
    <mergeCell ref="P3:P4"/>
    <mergeCell ref="Q3:X3"/>
    <mergeCell ref="B3:B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BI26"/>
  <sheetViews>
    <sheetView rightToLeft="1" view="pageBreakPreview" topLeftCell="E1" zoomScaleNormal="70" zoomScaleSheetLayoutView="100" workbookViewId="0">
      <selection activeCell="AB4" sqref="AB4"/>
    </sheetView>
  </sheetViews>
  <sheetFormatPr defaultRowHeight="14.25"/>
  <cols>
    <col min="1" max="1" width="11.625" style="273" customWidth="1"/>
    <col min="2" max="2" width="8.25" style="273" customWidth="1"/>
    <col min="3" max="3" width="16" style="273" customWidth="1"/>
    <col min="4" max="4" width="7.75" style="273" customWidth="1"/>
    <col min="5" max="5" width="12.875" style="273" customWidth="1"/>
    <col min="6" max="6" width="8.5" style="273" customWidth="1"/>
    <col min="7" max="7" width="9" style="273" customWidth="1"/>
    <col min="8" max="8" width="13.625" style="273" customWidth="1"/>
    <col min="9" max="9" width="9.875" style="273" customWidth="1"/>
    <col min="10" max="10" width="7.875" style="273" customWidth="1"/>
    <col min="11" max="11" width="7.25" style="273" customWidth="1"/>
    <col min="12" max="12" width="6.625" style="273" customWidth="1"/>
    <col min="13" max="13" width="12.625" style="273" customWidth="1"/>
    <col min="14" max="14" width="11.125" style="273" customWidth="1"/>
    <col min="15" max="15" width="9.625" style="273" customWidth="1"/>
    <col min="16" max="16" width="16.625" style="273" customWidth="1"/>
    <col min="17" max="17" width="10.25" style="273" customWidth="1"/>
    <col min="18" max="18" width="9.25" style="273" customWidth="1"/>
    <col min="19" max="20" width="9.625" style="273" customWidth="1"/>
    <col min="21" max="22" width="10.75" style="273" customWidth="1"/>
    <col min="23" max="23" width="14.125" style="273" customWidth="1"/>
    <col min="24" max="24" width="10.75" style="273" customWidth="1"/>
    <col min="25" max="25" width="13.125" style="273" customWidth="1"/>
    <col min="26" max="259" width="9.125" style="273"/>
    <col min="260" max="260" width="13.375" style="273" customWidth="1"/>
    <col min="261" max="261" width="17.25" style="273" customWidth="1"/>
    <col min="262" max="279" width="5" style="273" customWidth="1"/>
    <col min="280" max="515" width="9.125" style="273"/>
    <col min="516" max="516" width="13.375" style="273" customWidth="1"/>
    <col min="517" max="517" width="17.25" style="273" customWidth="1"/>
    <col min="518" max="535" width="5" style="273" customWidth="1"/>
    <col min="536" max="771" width="9.125" style="273"/>
    <col min="772" max="772" width="13.375" style="273" customWidth="1"/>
    <col min="773" max="773" width="17.25" style="273" customWidth="1"/>
    <col min="774" max="791" width="5" style="273" customWidth="1"/>
    <col min="792" max="1027" width="9.125" style="273"/>
    <col min="1028" max="1028" width="13.375" style="273" customWidth="1"/>
    <col min="1029" max="1029" width="17.25" style="273" customWidth="1"/>
    <col min="1030" max="1047" width="5" style="273" customWidth="1"/>
    <col min="1048" max="1283" width="9.125" style="273"/>
    <col min="1284" max="1284" width="13.375" style="273" customWidth="1"/>
    <col min="1285" max="1285" width="17.25" style="273" customWidth="1"/>
    <col min="1286" max="1303" width="5" style="273" customWidth="1"/>
    <col min="1304" max="1539" width="9.125" style="273"/>
    <col min="1540" max="1540" width="13.375" style="273" customWidth="1"/>
    <col min="1541" max="1541" width="17.25" style="273" customWidth="1"/>
    <col min="1542" max="1559" width="5" style="273" customWidth="1"/>
    <col min="1560" max="1795" width="9.125" style="273"/>
    <col min="1796" max="1796" width="13.375" style="273" customWidth="1"/>
    <col min="1797" max="1797" width="17.25" style="273" customWidth="1"/>
    <col min="1798" max="1815" width="5" style="273" customWidth="1"/>
    <col min="1816" max="2051" width="9.125" style="273"/>
    <col min="2052" max="2052" width="13.375" style="273" customWidth="1"/>
    <col min="2053" max="2053" width="17.25" style="273" customWidth="1"/>
    <col min="2054" max="2071" width="5" style="273" customWidth="1"/>
    <col min="2072" max="2307" width="9.125" style="273"/>
    <col min="2308" max="2308" width="13.375" style="273" customWidth="1"/>
    <col min="2309" max="2309" width="17.25" style="273" customWidth="1"/>
    <col min="2310" max="2327" width="5" style="273" customWidth="1"/>
    <col min="2328" max="2563" width="9.125" style="273"/>
    <col min="2564" max="2564" width="13.375" style="273" customWidth="1"/>
    <col min="2565" max="2565" width="17.25" style="273" customWidth="1"/>
    <col min="2566" max="2583" width="5" style="273" customWidth="1"/>
    <col min="2584" max="2819" width="9.125" style="273"/>
    <col min="2820" max="2820" width="13.375" style="273" customWidth="1"/>
    <col min="2821" max="2821" width="17.25" style="273" customWidth="1"/>
    <col min="2822" max="2839" width="5" style="273" customWidth="1"/>
    <col min="2840" max="3075" width="9.125" style="273"/>
    <col min="3076" max="3076" width="13.375" style="273" customWidth="1"/>
    <col min="3077" max="3077" width="17.25" style="273" customWidth="1"/>
    <col min="3078" max="3095" width="5" style="273" customWidth="1"/>
    <col min="3096" max="3331" width="9.125" style="273"/>
    <col min="3332" max="3332" width="13.375" style="273" customWidth="1"/>
    <col min="3333" max="3333" width="17.25" style="273" customWidth="1"/>
    <col min="3334" max="3351" width="5" style="273" customWidth="1"/>
    <col min="3352" max="3587" width="9.125" style="273"/>
    <col min="3588" max="3588" width="13.375" style="273" customWidth="1"/>
    <col min="3589" max="3589" width="17.25" style="273" customWidth="1"/>
    <col min="3590" max="3607" width="5" style="273" customWidth="1"/>
    <col min="3608" max="3843" width="9.125" style="273"/>
    <col min="3844" max="3844" width="13.375" style="273" customWidth="1"/>
    <col min="3845" max="3845" width="17.25" style="273" customWidth="1"/>
    <col min="3846" max="3863" width="5" style="273" customWidth="1"/>
    <col min="3864" max="4099" width="9.125" style="273"/>
    <col min="4100" max="4100" width="13.375" style="273" customWidth="1"/>
    <col min="4101" max="4101" width="17.25" style="273" customWidth="1"/>
    <col min="4102" max="4119" width="5" style="273" customWidth="1"/>
    <col min="4120" max="4355" width="9.125" style="273"/>
    <col min="4356" max="4356" width="13.375" style="273" customWidth="1"/>
    <col min="4357" max="4357" width="17.25" style="273" customWidth="1"/>
    <col min="4358" max="4375" width="5" style="273" customWidth="1"/>
    <col min="4376" max="4611" width="9.125" style="273"/>
    <col min="4612" max="4612" width="13.375" style="273" customWidth="1"/>
    <col min="4613" max="4613" width="17.25" style="273" customWidth="1"/>
    <col min="4614" max="4631" width="5" style="273" customWidth="1"/>
    <col min="4632" max="4867" width="9.125" style="273"/>
    <col min="4868" max="4868" width="13.375" style="273" customWidth="1"/>
    <col min="4869" max="4869" width="17.25" style="273" customWidth="1"/>
    <col min="4870" max="4887" width="5" style="273" customWidth="1"/>
    <col min="4888" max="5123" width="9.125" style="273"/>
    <col min="5124" max="5124" width="13.375" style="273" customWidth="1"/>
    <col min="5125" max="5125" width="17.25" style="273" customWidth="1"/>
    <col min="5126" max="5143" width="5" style="273" customWidth="1"/>
    <col min="5144" max="5379" width="9.125" style="273"/>
    <col min="5380" max="5380" width="13.375" style="273" customWidth="1"/>
    <col min="5381" max="5381" width="17.25" style="273" customWidth="1"/>
    <col min="5382" max="5399" width="5" style="273" customWidth="1"/>
    <col min="5400" max="5635" width="9.125" style="273"/>
    <col min="5636" max="5636" width="13.375" style="273" customWidth="1"/>
    <col min="5637" max="5637" width="17.25" style="273" customWidth="1"/>
    <col min="5638" max="5655" width="5" style="273" customWidth="1"/>
    <col min="5656" max="5891" width="9.125" style="273"/>
    <col min="5892" max="5892" width="13.375" style="273" customWidth="1"/>
    <col min="5893" max="5893" width="17.25" style="273" customWidth="1"/>
    <col min="5894" max="5911" width="5" style="273" customWidth="1"/>
    <col min="5912" max="6147" width="9.125" style="273"/>
    <col min="6148" max="6148" width="13.375" style="273" customWidth="1"/>
    <col min="6149" max="6149" width="17.25" style="273" customWidth="1"/>
    <col min="6150" max="6167" width="5" style="273" customWidth="1"/>
    <col min="6168" max="6403" width="9.125" style="273"/>
    <col min="6404" max="6404" width="13.375" style="273" customWidth="1"/>
    <col min="6405" max="6405" width="17.25" style="273" customWidth="1"/>
    <col min="6406" max="6423" width="5" style="273" customWidth="1"/>
    <col min="6424" max="6659" width="9.125" style="273"/>
    <col min="6660" max="6660" width="13.375" style="273" customWidth="1"/>
    <col min="6661" max="6661" width="17.25" style="273" customWidth="1"/>
    <col min="6662" max="6679" width="5" style="273" customWidth="1"/>
    <col min="6680" max="6915" width="9.125" style="273"/>
    <col min="6916" max="6916" width="13.375" style="273" customWidth="1"/>
    <col min="6917" max="6917" width="17.25" style="273" customWidth="1"/>
    <col min="6918" max="6935" width="5" style="273" customWidth="1"/>
    <col min="6936" max="7171" width="9.125" style="273"/>
    <col min="7172" max="7172" width="13.375" style="273" customWidth="1"/>
    <col min="7173" max="7173" width="17.25" style="273" customWidth="1"/>
    <col min="7174" max="7191" width="5" style="273" customWidth="1"/>
    <col min="7192" max="7427" width="9.125" style="273"/>
    <col min="7428" max="7428" width="13.375" style="273" customWidth="1"/>
    <col min="7429" max="7429" width="17.25" style="273" customWidth="1"/>
    <col min="7430" max="7447" width="5" style="273" customWidth="1"/>
    <col min="7448" max="7683" width="9.125" style="273"/>
    <col min="7684" max="7684" width="13.375" style="273" customWidth="1"/>
    <col min="7685" max="7685" width="17.25" style="273" customWidth="1"/>
    <col min="7686" max="7703" width="5" style="273" customWidth="1"/>
    <col min="7704" max="7939" width="9.125" style="273"/>
    <col min="7940" max="7940" width="13.375" style="273" customWidth="1"/>
    <col min="7941" max="7941" width="17.25" style="273" customWidth="1"/>
    <col min="7942" max="7959" width="5" style="273" customWidth="1"/>
    <col min="7960" max="8195" width="9.125" style="273"/>
    <col min="8196" max="8196" width="13.375" style="273" customWidth="1"/>
    <col min="8197" max="8197" width="17.25" style="273" customWidth="1"/>
    <col min="8198" max="8215" width="5" style="273" customWidth="1"/>
    <col min="8216" max="8451" width="9.125" style="273"/>
    <col min="8452" max="8452" width="13.375" style="273" customWidth="1"/>
    <col min="8453" max="8453" width="17.25" style="273" customWidth="1"/>
    <col min="8454" max="8471" width="5" style="273" customWidth="1"/>
    <col min="8472" max="8707" width="9.125" style="273"/>
    <col min="8708" max="8708" width="13.375" style="273" customWidth="1"/>
    <col min="8709" max="8709" width="17.25" style="273" customWidth="1"/>
    <col min="8710" max="8727" width="5" style="273" customWidth="1"/>
    <col min="8728" max="8963" width="9.125" style="273"/>
    <col min="8964" max="8964" width="13.375" style="273" customWidth="1"/>
    <col min="8965" max="8965" width="17.25" style="273" customWidth="1"/>
    <col min="8966" max="8983" width="5" style="273" customWidth="1"/>
    <col min="8984" max="9219" width="9.125" style="273"/>
    <col min="9220" max="9220" width="13.375" style="273" customWidth="1"/>
    <col min="9221" max="9221" width="17.25" style="273" customWidth="1"/>
    <col min="9222" max="9239" width="5" style="273" customWidth="1"/>
    <col min="9240" max="9475" width="9.125" style="273"/>
    <col min="9476" max="9476" width="13.375" style="273" customWidth="1"/>
    <col min="9477" max="9477" width="17.25" style="273" customWidth="1"/>
    <col min="9478" max="9495" width="5" style="273" customWidth="1"/>
    <col min="9496" max="9731" width="9.125" style="273"/>
    <col min="9732" max="9732" width="13.375" style="273" customWidth="1"/>
    <col min="9733" max="9733" width="17.25" style="273" customWidth="1"/>
    <col min="9734" max="9751" width="5" style="273" customWidth="1"/>
    <col min="9752" max="9987" width="9.125" style="273"/>
    <col min="9988" max="9988" width="13.375" style="273" customWidth="1"/>
    <col min="9989" max="9989" width="17.25" style="273" customWidth="1"/>
    <col min="9990" max="10007" width="5" style="273" customWidth="1"/>
    <col min="10008" max="10243" width="9.125" style="273"/>
    <col min="10244" max="10244" width="13.375" style="273" customWidth="1"/>
    <col min="10245" max="10245" width="17.25" style="273" customWidth="1"/>
    <col min="10246" max="10263" width="5" style="273" customWidth="1"/>
    <col min="10264" max="10499" width="9.125" style="273"/>
    <col min="10500" max="10500" width="13.375" style="273" customWidth="1"/>
    <col min="10501" max="10501" width="17.25" style="273" customWidth="1"/>
    <col min="10502" max="10519" width="5" style="273" customWidth="1"/>
    <col min="10520" max="10755" width="9.125" style="273"/>
    <col min="10756" max="10756" width="13.375" style="273" customWidth="1"/>
    <col min="10757" max="10757" width="17.25" style="273" customWidth="1"/>
    <col min="10758" max="10775" width="5" style="273" customWidth="1"/>
    <col min="10776" max="11011" width="9.125" style="273"/>
    <col min="11012" max="11012" width="13.375" style="273" customWidth="1"/>
    <col min="11013" max="11013" width="17.25" style="273" customWidth="1"/>
    <col min="11014" max="11031" width="5" style="273" customWidth="1"/>
    <col min="11032" max="11267" width="9.125" style="273"/>
    <col min="11268" max="11268" width="13.375" style="273" customWidth="1"/>
    <col min="11269" max="11269" width="17.25" style="273" customWidth="1"/>
    <col min="11270" max="11287" width="5" style="273" customWidth="1"/>
    <col min="11288" max="11523" width="9.125" style="273"/>
    <col min="11524" max="11524" width="13.375" style="273" customWidth="1"/>
    <col min="11525" max="11525" width="17.25" style="273" customWidth="1"/>
    <col min="11526" max="11543" width="5" style="273" customWidth="1"/>
    <col min="11544" max="11779" width="9.125" style="273"/>
    <col min="11780" max="11780" width="13.375" style="273" customWidth="1"/>
    <col min="11781" max="11781" width="17.25" style="273" customWidth="1"/>
    <col min="11782" max="11799" width="5" style="273" customWidth="1"/>
    <col min="11800" max="12035" width="9.125" style="273"/>
    <col min="12036" max="12036" width="13.375" style="273" customWidth="1"/>
    <col min="12037" max="12037" width="17.25" style="273" customWidth="1"/>
    <col min="12038" max="12055" width="5" style="273" customWidth="1"/>
    <col min="12056" max="12291" width="9.125" style="273"/>
    <col min="12292" max="12292" width="13.375" style="273" customWidth="1"/>
    <col min="12293" max="12293" width="17.25" style="273" customWidth="1"/>
    <col min="12294" max="12311" width="5" style="273" customWidth="1"/>
    <col min="12312" max="12547" width="9.125" style="273"/>
    <col min="12548" max="12548" width="13.375" style="273" customWidth="1"/>
    <col min="12549" max="12549" width="17.25" style="273" customWidth="1"/>
    <col min="12550" max="12567" width="5" style="273" customWidth="1"/>
    <col min="12568" max="12803" width="9.125" style="273"/>
    <col min="12804" max="12804" width="13.375" style="273" customWidth="1"/>
    <col min="12805" max="12805" width="17.25" style="273" customWidth="1"/>
    <col min="12806" max="12823" width="5" style="273" customWidth="1"/>
    <col min="12824" max="13059" width="9.125" style="273"/>
    <col min="13060" max="13060" width="13.375" style="273" customWidth="1"/>
    <col min="13061" max="13061" width="17.25" style="273" customWidth="1"/>
    <col min="13062" max="13079" width="5" style="273" customWidth="1"/>
    <col min="13080" max="13315" width="9.125" style="273"/>
    <col min="13316" max="13316" width="13.375" style="273" customWidth="1"/>
    <col min="13317" max="13317" width="17.25" style="273" customWidth="1"/>
    <col min="13318" max="13335" width="5" style="273" customWidth="1"/>
    <col min="13336" max="13571" width="9.125" style="273"/>
    <col min="13572" max="13572" width="13.375" style="273" customWidth="1"/>
    <col min="13573" max="13573" width="17.25" style="273" customWidth="1"/>
    <col min="13574" max="13591" width="5" style="273" customWidth="1"/>
    <col min="13592" max="13827" width="9.125" style="273"/>
    <col min="13828" max="13828" width="13.375" style="273" customWidth="1"/>
    <col min="13829" max="13829" width="17.25" style="273" customWidth="1"/>
    <col min="13830" max="13847" width="5" style="273" customWidth="1"/>
    <col min="13848" max="14083" width="9.125" style="273"/>
    <col min="14084" max="14084" width="13.375" style="273" customWidth="1"/>
    <col min="14085" max="14085" width="17.25" style="273" customWidth="1"/>
    <col min="14086" max="14103" width="5" style="273" customWidth="1"/>
    <col min="14104" max="14339" width="9.125" style="273"/>
    <col min="14340" max="14340" width="13.375" style="273" customWidth="1"/>
    <col min="14341" max="14341" width="17.25" style="273" customWidth="1"/>
    <col min="14342" max="14359" width="5" style="273" customWidth="1"/>
    <col min="14360" max="14595" width="9.125" style="273"/>
    <col min="14596" max="14596" width="13.375" style="273" customWidth="1"/>
    <col min="14597" max="14597" width="17.25" style="273" customWidth="1"/>
    <col min="14598" max="14615" width="5" style="273" customWidth="1"/>
    <col min="14616" max="14851" width="9.125" style="273"/>
    <col min="14852" max="14852" width="13.375" style="273" customWidth="1"/>
    <col min="14853" max="14853" width="17.25" style="273" customWidth="1"/>
    <col min="14854" max="14871" width="5" style="273" customWidth="1"/>
    <col min="14872" max="15107" width="9.125" style="273"/>
    <col min="15108" max="15108" width="13.375" style="273" customWidth="1"/>
    <col min="15109" max="15109" width="17.25" style="273" customWidth="1"/>
    <col min="15110" max="15127" width="5" style="273" customWidth="1"/>
    <col min="15128" max="15363" width="9.125" style="273"/>
    <col min="15364" max="15364" width="13.375" style="273" customWidth="1"/>
    <col min="15365" max="15365" width="17.25" style="273" customWidth="1"/>
    <col min="15366" max="15383" width="5" style="273" customWidth="1"/>
    <col min="15384" max="15619" width="9.125" style="273"/>
    <col min="15620" max="15620" width="13.375" style="273" customWidth="1"/>
    <col min="15621" max="15621" width="17.25" style="273" customWidth="1"/>
    <col min="15622" max="15639" width="5" style="273" customWidth="1"/>
    <col min="15640" max="15875" width="9.125" style="273"/>
    <col min="15876" max="15876" width="13.375" style="273" customWidth="1"/>
    <col min="15877" max="15877" width="17.25" style="273" customWidth="1"/>
    <col min="15878" max="15895" width="5" style="273" customWidth="1"/>
    <col min="15896" max="16131" width="9.125" style="273"/>
    <col min="16132" max="16132" width="13.375" style="273" customWidth="1"/>
    <col min="16133" max="16133" width="17.25" style="273" customWidth="1"/>
    <col min="16134" max="16151" width="5" style="273" customWidth="1"/>
    <col min="16152" max="16383" width="9.125" style="273"/>
    <col min="16384" max="16384" width="9.125" style="273" customWidth="1"/>
  </cols>
  <sheetData>
    <row r="1" spans="1:61" ht="18.75" customHeight="1">
      <c r="A1" s="364" t="s">
        <v>160</v>
      </c>
      <c r="B1" s="364"/>
      <c r="C1" s="364"/>
      <c r="D1" s="364"/>
      <c r="E1" s="364"/>
      <c r="F1" s="364"/>
      <c r="G1" s="364"/>
      <c r="H1" s="364"/>
      <c r="I1" s="364"/>
      <c r="J1" s="364"/>
      <c r="K1" s="364"/>
      <c r="L1" s="364"/>
      <c r="M1" s="364"/>
      <c r="N1" s="364" t="s">
        <v>361</v>
      </c>
      <c r="O1" s="364"/>
      <c r="P1" s="364"/>
      <c r="Q1" s="364"/>
      <c r="R1" s="364"/>
      <c r="S1" s="364"/>
      <c r="T1" s="364"/>
      <c r="U1" s="364"/>
      <c r="V1" s="364"/>
      <c r="W1" s="364"/>
      <c r="X1" s="364"/>
      <c r="Y1" s="364"/>
    </row>
    <row r="2" spans="1:61" ht="22.5" customHeight="1" thickBot="1">
      <c r="A2" s="365" t="s">
        <v>465</v>
      </c>
      <c r="B2" s="365"/>
      <c r="C2" s="365"/>
      <c r="D2" s="365"/>
      <c r="E2" s="365"/>
      <c r="F2" s="365"/>
      <c r="G2" s="365"/>
      <c r="H2" s="365"/>
      <c r="I2" s="365"/>
      <c r="J2" s="365"/>
      <c r="K2" s="365"/>
      <c r="L2" s="365"/>
      <c r="M2" s="365"/>
      <c r="N2" s="365" t="s">
        <v>465</v>
      </c>
      <c r="O2" s="365"/>
      <c r="P2" s="365"/>
      <c r="Q2" s="365"/>
      <c r="R2" s="365"/>
      <c r="S2" s="365"/>
      <c r="T2" s="365"/>
      <c r="U2" s="365"/>
      <c r="V2" s="365"/>
      <c r="W2" s="365"/>
      <c r="X2" s="365"/>
      <c r="Y2" s="365"/>
    </row>
    <row r="3" spans="1:61" ht="27" customHeight="1" thickTop="1">
      <c r="A3" s="363" t="s">
        <v>1</v>
      </c>
      <c r="B3" s="371" t="s">
        <v>240</v>
      </c>
      <c r="C3" s="371" t="s">
        <v>117</v>
      </c>
      <c r="D3" s="373" t="s">
        <v>359</v>
      </c>
      <c r="E3" s="373"/>
      <c r="F3" s="373"/>
      <c r="G3" s="373"/>
      <c r="H3" s="373"/>
      <c r="I3" s="373"/>
      <c r="J3" s="373"/>
      <c r="K3" s="373"/>
      <c r="L3" s="373"/>
      <c r="M3" s="373"/>
      <c r="N3" s="363" t="s">
        <v>1</v>
      </c>
      <c r="O3" s="371" t="s">
        <v>240</v>
      </c>
      <c r="P3" s="371" t="s">
        <v>117</v>
      </c>
      <c r="Q3" s="373" t="s">
        <v>358</v>
      </c>
      <c r="R3" s="373"/>
      <c r="S3" s="373"/>
      <c r="T3" s="373"/>
      <c r="U3" s="373"/>
      <c r="V3" s="373"/>
      <c r="W3" s="373"/>
      <c r="X3" s="373"/>
      <c r="Y3" s="371" t="s">
        <v>27</v>
      </c>
      <c r="AQ3" s="373" t="s">
        <v>140</v>
      </c>
      <c r="AR3" s="373"/>
      <c r="AS3" s="373"/>
      <c r="AT3" s="373"/>
      <c r="AU3" s="373"/>
      <c r="AV3" s="373"/>
      <c r="AW3" s="373"/>
      <c r="AX3" s="373"/>
      <c r="AY3" s="373"/>
      <c r="AZ3" s="373"/>
      <c r="BA3" s="373"/>
      <c r="BB3" s="373"/>
      <c r="BC3" s="373"/>
      <c r="BD3" s="373"/>
      <c r="BE3" s="373"/>
      <c r="BF3" s="373"/>
      <c r="BG3" s="373"/>
      <c r="BH3" s="373"/>
      <c r="BI3" s="371" t="s">
        <v>27</v>
      </c>
    </row>
    <row r="4" spans="1:61" ht="39.75" customHeight="1">
      <c r="A4" s="374"/>
      <c r="B4" s="372"/>
      <c r="C4" s="372"/>
      <c r="D4" s="282" t="s">
        <v>315</v>
      </c>
      <c r="E4" s="282" t="s">
        <v>316</v>
      </c>
      <c r="F4" s="282" t="s">
        <v>317</v>
      </c>
      <c r="G4" s="282" t="s">
        <v>318</v>
      </c>
      <c r="H4" s="282" t="s">
        <v>319</v>
      </c>
      <c r="I4" s="282" t="s">
        <v>320</v>
      </c>
      <c r="J4" s="282" t="s">
        <v>286</v>
      </c>
      <c r="K4" s="282" t="s">
        <v>311</v>
      </c>
      <c r="L4" s="282" t="s">
        <v>321</v>
      </c>
      <c r="M4" s="282" t="s">
        <v>322</v>
      </c>
      <c r="N4" s="374"/>
      <c r="O4" s="372"/>
      <c r="P4" s="372"/>
      <c r="Q4" s="85" t="s">
        <v>211</v>
      </c>
      <c r="R4" s="85" t="s">
        <v>212</v>
      </c>
      <c r="S4" s="85" t="s">
        <v>213</v>
      </c>
      <c r="T4" s="85" t="s">
        <v>323</v>
      </c>
      <c r="U4" s="85" t="s">
        <v>308</v>
      </c>
      <c r="V4" s="85" t="s">
        <v>314</v>
      </c>
      <c r="W4" s="85" t="s">
        <v>324</v>
      </c>
      <c r="X4" s="282" t="s">
        <v>33</v>
      </c>
      <c r="Y4" s="372" t="s">
        <v>326</v>
      </c>
      <c r="AQ4" s="282">
        <v>1</v>
      </c>
      <c r="AR4" s="81">
        <v>2</v>
      </c>
      <c r="AS4" s="282">
        <v>3</v>
      </c>
      <c r="AT4" s="87">
        <v>4</v>
      </c>
      <c r="AU4" s="87">
        <v>5</v>
      </c>
      <c r="AV4" s="87">
        <v>6</v>
      </c>
      <c r="AW4" s="87">
        <v>7</v>
      </c>
      <c r="AX4" s="87">
        <v>8</v>
      </c>
      <c r="AY4" s="129">
        <v>9</v>
      </c>
      <c r="AZ4" s="282">
        <v>10</v>
      </c>
      <c r="BA4" s="81">
        <v>11</v>
      </c>
      <c r="BB4" s="282">
        <v>12</v>
      </c>
      <c r="BC4" s="87">
        <v>13</v>
      </c>
      <c r="BD4" s="87">
        <v>14</v>
      </c>
      <c r="BE4" s="87">
        <v>15</v>
      </c>
      <c r="BF4" s="87">
        <v>16</v>
      </c>
      <c r="BG4" s="87">
        <v>17</v>
      </c>
      <c r="BH4" s="129">
        <v>18</v>
      </c>
      <c r="BI4" s="372" t="s">
        <v>326</v>
      </c>
    </row>
    <row r="5" spans="1:61" ht="21.95" customHeight="1">
      <c r="A5" s="45" t="s">
        <v>9</v>
      </c>
      <c r="B5" s="10">
        <v>66</v>
      </c>
      <c r="C5" s="283">
        <v>20500</v>
      </c>
      <c r="D5" s="283">
        <v>1</v>
      </c>
      <c r="E5" s="283">
        <v>0</v>
      </c>
      <c r="F5" s="283">
        <v>0</v>
      </c>
      <c r="G5" s="283">
        <v>0</v>
      </c>
      <c r="H5" s="283">
        <v>0</v>
      </c>
      <c r="I5" s="283">
        <v>0</v>
      </c>
      <c r="J5" s="283">
        <v>0</v>
      </c>
      <c r="K5" s="283">
        <v>0</v>
      </c>
      <c r="L5" s="283">
        <v>0</v>
      </c>
      <c r="M5" s="283">
        <v>0</v>
      </c>
      <c r="N5" s="45" t="s">
        <v>9</v>
      </c>
      <c r="O5" s="10">
        <v>66</v>
      </c>
      <c r="P5" s="283">
        <v>20500</v>
      </c>
      <c r="Q5" s="283">
        <v>0</v>
      </c>
      <c r="R5" s="283">
        <v>0</v>
      </c>
      <c r="S5" s="283">
        <v>0</v>
      </c>
      <c r="T5" s="283">
        <v>0</v>
      </c>
      <c r="U5" s="283">
        <v>0</v>
      </c>
      <c r="V5" s="283">
        <v>0</v>
      </c>
      <c r="W5" s="283">
        <v>0</v>
      </c>
      <c r="X5" s="283">
        <v>1</v>
      </c>
      <c r="Y5" s="244">
        <f>X5+W5+V5+U5+T5+S5+R5+Q5+M5+L5+K5+J5+I5+F5+H5+G5+E5+D5</f>
        <v>2</v>
      </c>
      <c r="AQ5" s="283">
        <v>1</v>
      </c>
      <c r="AR5" s="283">
        <v>0</v>
      </c>
      <c r="AS5" s="283">
        <v>0</v>
      </c>
      <c r="AT5" s="283">
        <v>0</v>
      </c>
      <c r="AU5" s="283">
        <v>0</v>
      </c>
      <c r="AV5" s="283">
        <v>0</v>
      </c>
      <c r="AW5" s="283">
        <v>0</v>
      </c>
      <c r="AX5" s="283">
        <v>0</v>
      </c>
      <c r="AY5" s="283">
        <v>0</v>
      </c>
      <c r="AZ5" s="283">
        <v>0</v>
      </c>
      <c r="BA5" s="283">
        <v>0</v>
      </c>
      <c r="BB5" s="283">
        <v>0</v>
      </c>
      <c r="BC5" s="283">
        <v>0</v>
      </c>
      <c r="BD5" s="283">
        <v>0</v>
      </c>
      <c r="BE5" s="283">
        <v>0</v>
      </c>
      <c r="BF5" s="283">
        <v>0</v>
      </c>
      <c r="BG5" s="283">
        <v>0</v>
      </c>
      <c r="BH5" s="283">
        <v>1</v>
      </c>
      <c r="BI5" s="283">
        <f t="shared" ref="BI5:BI23" si="0">SUM(AQ5:BH5)</f>
        <v>2</v>
      </c>
    </row>
    <row r="6" spans="1:61" ht="21.95" customHeight="1">
      <c r="A6" s="86" t="s">
        <v>10</v>
      </c>
      <c r="B6" s="79">
        <v>100</v>
      </c>
      <c r="C6" s="79">
        <v>635049</v>
      </c>
      <c r="D6" s="79">
        <v>1</v>
      </c>
      <c r="E6" s="79">
        <v>2</v>
      </c>
      <c r="F6" s="79">
        <v>1</v>
      </c>
      <c r="G6" s="79">
        <v>0</v>
      </c>
      <c r="H6" s="79">
        <v>0</v>
      </c>
      <c r="I6" s="79">
        <v>0</v>
      </c>
      <c r="J6" s="79">
        <v>0</v>
      </c>
      <c r="K6" s="79">
        <v>1</v>
      </c>
      <c r="L6" s="79">
        <v>0</v>
      </c>
      <c r="M6" s="79">
        <v>0</v>
      </c>
      <c r="N6" s="86" t="s">
        <v>10</v>
      </c>
      <c r="O6" s="79">
        <v>100</v>
      </c>
      <c r="P6" s="79">
        <v>635049</v>
      </c>
      <c r="Q6" s="79">
        <v>0</v>
      </c>
      <c r="R6" s="79">
        <v>0</v>
      </c>
      <c r="S6" s="79">
        <v>0</v>
      </c>
      <c r="T6" s="79">
        <v>1</v>
      </c>
      <c r="U6" s="79">
        <v>0</v>
      </c>
      <c r="V6" s="79">
        <v>0</v>
      </c>
      <c r="W6" s="79">
        <v>0</v>
      </c>
      <c r="X6" s="79">
        <v>0</v>
      </c>
      <c r="Y6" s="79">
        <f t="shared" ref="Y6:Y23" si="1">X6+W6+V6+U6+T6+S6+R6+Q6+M6+L6+K6+J6+I6+F6+H6+G6+E6+D6</f>
        <v>6</v>
      </c>
      <c r="AQ6" s="79">
        <v>0</v>
      </c>
      <c r="AR6" s="79">
        <v>2</v>
      </c>
      <c r="AS6" s="79">
        <v>1</v>
      </c>
      <c r="AT6" s="79">
        <v>0</v>
      </c>
      <c r="AU6" s="79">
        <v>0</v>
      </c>
      <c r="AV6" s="79">
        <v>0</v>
      </c>
      <c r="AW6" s="79">
        <v>0</v>
      </c>
      <c r="AX6" s="79">
        <v>1</v>
      </c>
      <c r="AY6" s="79">
        <v>0</v>
      </c>
      <c r="AZ6" s="79">
        <v>1</v>
      </c>
      <c r="BA6" s="79">
        <v>0</v>
      </c>
      <c r="BB6" s="79">
        <v>0</v>
      </c>
      <c r="BC6" s="79">
        <v>0</v>
      </c>
      <c r="BD6" s="79">
        <v>1</v>
      </c>
      <c r="BE6" s="79">
        <v>0</v>
      </c>
      <c r="BF6" s="79">
        <v>0</v>
      </c>
      <c r="BG6" s="79">
        <v>0</v>
      </c>
      <c r="BH6" s="79">
        <v>0</v>
      </c>
      <c r="BI6" s="79">
        <f t="shared" si="0"/>
        <v>6</v>
      </c>
    </row>
    <row r="7" spans="1:61" ht="21.95" customHeight="1">
      <c r="A7" s="86" t="s">
        <v>11</v>
      </c>
      <c r="B7" s="79">
        <v>198</v>
      </c>
      <c r="C7" s="79">
        <v>12000</v>
      </c>
      <c r="D7" s="79">
        <v>1</v>
      </c>
      <c r="E7" s="79">
        <v>0</v>
      </c>
      <c r="F7" s="79">
        <v>0</v>
      </c>
      <c r="G7" s="79">
        <v>0</v>
      </c>
      <c r="H7" s="79">
        <v>0</v>
      </c>
      <c r="I7" s="79">
        <v>0</v>
      </c>
      <c r="J7" s="79">
        <v>0</v>
      </c>
      <c r="K7" s="79">
        <v>0</v>
      </c>
      <c r="L7" s="79">
        <v>0</v>
      </c>
      <c r="M7" s="79">
        <v>0</v>
      </c>
      <c r="N7" s="86" t="s">
        <v>11</v>
      </c>
      <c r="O7" s="79">
        <v>198</v>
      </c>
      <c r="P7" s="79">
        <v>12000</v>
      </c>
      <c r="Q7" s="79">
        <v>0</v>
      </c>
      <c r="R7" s="79">
        <v>0</v>
      </c>
      <c r="S7" s="79">
        <v>0</v>
      </c>
      <c r="T7" s="79">
        <v>0</v>
      </c>
      <c r="U7" s="79">
        <v>0</v>
      </c>
      <c r="V7" s="79">
        <v>0</v>
      </c>
      <c r="W7" s="79">
        <v>0</v>
      </c>
      <c r="X7" s="79">
        <v>0</v>
      </c>
      <c r="Y7" s="79">
        <f t="shared" si="1"/>
        <v>1</v>
      </c>
      <c r="AQ7" s="79">
        <v>0</v>
      </c>
      <c r="AR7" s="79">
        <v>0</v>
      </c>
      <c r="AS7" s="79">
        <v>0</v>
      </c>
      <c r="AT7" s="79">
        <v>0</v>
      </c>
      <c r="AU7" s="79">
        <v>0</v>
      </c>
      <c r="AV7" s="79">
        <v>0</v>
      </c>
      <c r="AW7" s="79">
        <v>0</v>
      </c>
      <c r="AX7" s="79">
        <v>0</v>
      </c>
      <c r="AY7" s="79">
        <v>0</v>
      </c>
      <c r="AZ7" s="79">
        <v>0</v>
      </c>
      <c r="BA7" s="79">
        <v>0</v>
      </c>
      <c r="BB7" s="79">
        <v>0</v>
      </c>
      <c r="BC7" s="79">
        <v>0</v>
      </c>
      <c r="BD7" s="79">
        <v>0</v>
      </c>
      <c r="BE7" s="79">
        <v>0</v>
      </c>
      <c r="BF7" s="79">
        <v>0</v>
      </c>
      <c r="BG7" s="79">
        <v>0</v>
      </c>
      <c r="BH7" s="79">
        <v>0</v>
      </c>
      <c r="BI7" s="79">
        <f t="shared" si="0"/>
        <v>0</v>
      </c>
    </row>
    <row r="8" spans="1:61" ht="21.95" customHeight="1">
      <c r="A8" s="86" t="s">
        <v>12</v>
      </c>
      <c r="B8" s="79">
        <v>84</v>
      </c>
      <c r="C8" s="79">
        <v>14401</v>
      </c>
      <c r="D8" s="79">
        <v>1</v>
      </c>
      <c r="E8" s="79">
        <v>0</v>
      </c>
      <c r="F8" s="79">
        <v>0</v>
      </c>
      <c r="G8" s="79">
        <v>1</v>
      </c>
      <c r="H8" s="79">
        <v>0</v>
      </c>
      <c r="I8" s="79">
        <v>0</v>
      </c>
      <c r="J8" s="79">
        <v>0</v>
      </c>
      <c r="K8" s="79">
        <v>0</v>
      </c>
      <c r="L8" s="79">
        <v>0</v>
      </c>
      <c r="M8" s="79">
        <v>0</v>
      </c>
      <c r="N8" s="86" t="s">
        <v>12</v>
      </c>
      <c r="O8" s="79">
        <v>84</v>
      </c>
      <c r="P8" s="79">
        <v>14401</v>
      </c>
      <c r="Q8" s="79">
        <v>0</v>
      </c>
      <c r="R8" s="79">
        <v>0</v>
      </c>
      <c r="S8" s="79">
        <v>0</v>
      </c>
      <c r="T8" s="79">
        <v>0</v>
      </c>
      <c r="U8" s="79">
        <v>0</v>
      </c>
      <c r="V8" s="79">
        <v>0</v>
      </c>
      <c r="W8" s="79">
        <v>0</v>
      </c>
      <c r="X8" s="79">
        <v>0</v>
      </c>
      <c r="Y8" s="79">
        <f t="shared" si="1"/>
        <v>2</v>
      </c>
      <c r="AQ8" s="79">
        <v>1</v>
      </c>
      <c r="AR8" s="79">
        <v>0</v>
      </c>
      <c r="AS8" s="79">
        <v>0</v>
      </c>
      <c r="AT8" s="79">
        <v>1</v>
      </c>
      <c r="AU8" s="79">
        <v>0</v>
      </c>
      <c r="AV8" s="79">
        <v>0</v>
      </c>
      <c r="AW8" s="79">
        <v>0</v>
      </c>
      <c r="AX8" s="79">
        <v>0</v>
      </c>
      <c r="AY8" s="79">
        <v>0</v>
      </c>
      <c r="AZ8" s="79">
        <v>0</v>
      </c>
      <c r="BA8" s="79">
        <v>0</v>
      </c>
      <c r="BB8" s="79">
        <v>0</v>
      </c>
      <c r="BC8" s="79">
        <v>0</v>
      </c>
      <c r="BD8" s="79">
        <v>0</v>
      </c>
      <c r="BE8" s="79">
        <v>0</v>
      </c>
      <c r="BF8" s="79">
        <v>0</v>
      </c>
      <c r="BG8" s="79">
        <v>0</v>
      </c>
      <c r="BH8" s="79">
        <v>0</v>
      </c>
      <c r="BI8" s="79">
        <f t="shared" si="0"/>
        <v>2</v>
      </c>
    </row>
    <row r="9" spans="1:61" ht="21.95" customHeight="1">
      <c r="A9" s="86" t="s">
        <v>13</v>
      </c>
      <c r="B9" s="79">
        <v>102</v>
      </c>
      <c r="C9" s="79">
        <v>0</v>
      </c>
      <c r="D9" s="79">
        <v>0</v>
      </c>
      <c r="E9" s="79">
        <v>0</v>
      </c>
      <c r="F9" s="79">
        <v>0</v>
      </c>
      <c r="G9" s="79">
        <v>0</v>
      </c>
      <c r="H9" s="79">
        <v>0</v>
      </c>
      <c r="I9" s="79">
        <v>0</v>
      </c>
      <c r="J9" s="79">
        <v>0</v>
      </c>
      <c r="K9" s="79">
        <v>0</v>
      </c>
      <c r="L9" s="79">
        <v>0</v>
      </c>
      <c r="M9" s="79">
        <v>0</v>
      </c>
      <c r="N9" s="86" t="s">
        <v>13</v>
      </c>
      <c r="O9" s="79">
        <v>102</v>
      </c>
      <c r="P9" s="79">
        <v>0</v>
      </c>
      <c r="Q9" s="79">
        <v>0</v>
      </c>
      <c r="R9" s="79">
        <v>0</v>
      </c>
      <c r="S9" s="79">
        <v>0</v>
      </c>
      <c r="T9" s="79">
        <v>0</v>
      </c>
      <c r="U9" s="79">
        <v>0</v>
      </c>
      <c r="V9" s="79">
        <v>0</v>
      </c>
      <c r="W9" s="79">
        <v>0</v>
      </c>
      <c r="X9" s="79">
        <v>0</v>
      </c>
      <c r="Y9" s="79">
        <f t="shared" si="1"/>
        <v>0</v>
      </c>
      <c r="AQ9" s="79">
        <v>0</v>
      </c>
      <c r="AR9" s="79">
        <v>0</v>
      </c>
      <c r="AS9" s="79">
        <v>0</v>
      </c>
      <c r="AT9" s="79">
        <v>0</v>
      </c>
      <c r="AU9" s="79">
        <v>0</v>
      </c>
      <c r="AV9" s="79">
        <v>0</v>
      </c>
      <c r="AW9" s="79">
        <v>0</v>
      </c>
      <c r="AX9" s="79">
        <v>0</v>
      </c>
      <c r="AY9" s="79">
        <v>0</v>
      </c>
      <c r="AZ9" s="79">
        <v>0</v>
      </c>
      <c r="BA9" s="79">
        <v>0</v>
      </c>
      <c r="BB9" s="79">
        <v>0</v>
      </c>
      <c r="BC9" s="79">
        <v>0</v>
      </c>
      <c r="BD9" s="79">
        <v>0</v>
      </c>
      <c r="BE9" s="79">
        <v>0</v>
      </c>
      <c r="BF9" s="79">
        <v>0</v>
      </c>
      <c r="BG9" s="79">
        <v>0</v>
      </c>
      <c r="BH9" s="79">
        <v>0</v>
      </c>
      <c r="BI9" s="79">
        <f t="shared" si="0"/>
        <v>0</v>
      </c>
    </row>
    <row r="10" spans="1:61" ht="21.95" customHeight="1">
      <c r="A10" s="86" t="s">
        <v>14</v>
      </c>
      <c r="B10" s="79">
        <v>76</v>
      </c>
      <c r="C10" s="79">
        <v>8248</v>
      </c>
      <c r="D10" s="79">
        <v>1</v>
      </c>
      <c r="E10" s="79">
        <v>1</v>
      </c>
      <c r="F10" s="79">
        <v>0</v>
      </c>
      <c r="G10" s="79">
        <v>0</v>
      </c>
      <c r="H10" s="79">
        <v>0</v>
      </c>
      <c r="I10" s="79">
        <v>1</v>
      </c>
      <c r="J10" s="79">
        <v>0</v>
      </c>
      <c r="K10" s="79">
        <v>0</v>
      </c>
      <c r="L10" s="79">
        <v>0</v>
      </c>
      <c r="M10" s="79">
        <v>0</v>
      </c>
      <c r="N10" s="86" t="s">
        <v>14</v>
      </c>
      <c r="O10" s="79">
        <v>76</v>
      </c>
      <c r="P10" s="79">
        <v>8248</v>
      </c>
      <c r="Q10" s="79">
        <v>0</v>
      </c>
      <c r="R10" s="79">
        <v>0</v>
      </c>
      <c r="S10" s="79">
        <v>0</v>
      </c>
      <c r="T10" s="79">
        <v>0</v>
      </c>
      <c r="U10" s="79">
        <v>0</v>
      </c>
      <c r="V10" s="79">
        <v>0</v>
      </c>
      <c r="W10" s="79">
        <v>0</v>
      </c>
      <c r="X10" s="79">
        <v>0</v>
      </c>
      <c r="Y10" s="79">
        <f t="shared" si="1"/>
        <v>3</v>
      </c>
      <c r="AQ10" s="79">
        <v>1</v>
      </c>
      <c r="AR10" s="79">
        <v>0</v>
      </c>
      <c r="AS10" s="79">
        <v>0</v>
      </c>
      <c r="AT10" s="79">
        <v>0</v>
      </c>
      <c r="AU10" s="79">
        <v>0</v>
      </c>
      <c r="AV10" s="79">
        <v>0</v>
      </c>
      <c r="AW10" s="79">
        <v>2</v>
      </c>
      <c r="AX10" s="79">
        <v>0</v>
      </c>
      <c r="AY10" s="79">
        <v>0</v>
      </c>
      <c r="AZ10" s="79">
        <v>0</v>
      </c>
      <c r="BA10" s="79">
        <v>0</v>
      </c>
      <c r="BB10" s="79">
        <v>0</v>
      </c>
      <c r="BC10" s="79">
        <v>0</v>
      </c>
      <c r="BD10" s="79">
        <v>0</v>
      </c>
      <c r="BE10" s="79">
        <v>0</v>
      </c>
      <c r="BF10" s="79">
        <v>0</v>
      </c>
      <c r="BG10" s="79">
        <v>0</v>
      </c>
      <c r="BH10" s="79">
        <v>0</v>
      </c>
      <c r="BI10" s="79">
        <f t="shared" si="0"/>
        <v>3</v>
      </c>
    </row>
    <row r="11" spans="1:61" ht="21.95" customHeight="1">
      <c r="A11" s="86" t="s">
        <v>15</v>
      </c>
      <c r="B11" s="79">
        <v>71</v>
      </c>
      <c r="C11" s="79">
        <v>5613360</v>
      </c>
      <c r="D11" s="79">
        <v>2</v>
      </c>
      <c r="E11" s="79">
        <v>0</v>
      </c>
      <c r="F11" s="79">
        <v>0</v>
      </c>
      <c r="G11" s="79">
        <v>0</v>
      </c>
      <c r="H11" s="79">
        <v>0</v>
      </c>
      <c r="I11" s="79">
        <v>1</v>
      </c>
      <c r="J11" s="79">
        <v>0</v>
      </c>
      <c r="K11" s="79">
        <v>0</v>
      </c>
      <c r="L11" s="79">
        <v>0</v>
      </c>
      <c r="M11" s="79">
        <v>0</v>
      </c>
      <c r="N11" s="86" t="s">
        <v>15</v>
      </c>
      <c r="O11" s="79">
        <v>71</v>
      </c>
      <c r="P11" s="79">
        <v>5613360</v>
      </c>
      <c r="Q11" s="79">
        <v>0</v>
      </c>
      <c r="R11" s="79">
        <v>1</v>
      </c>
      <c r="S11" s="79">
        <v>0</v>
      </c>
      <c r="T11" s="79">
        <v>0</v>
      </c>
      <c r="U11" s="79">
        <v>0</v>
      </c>
      <c r="V11" s="79">
        <v>0</v>
      </c>
      <c r="W11" s="79">
        <v>0</v>
      </c>
      <c r="X11" s="79">
        <v>0</v>
      </c>
      <c r="Y11" s="79">
        <f t="shared" si="1"/>
        <v>4</v>
      </c>
      <c r="AQ11" s="79">
        <v>2</v>
      </c>
      <c r="AR11" s="79">
        <v>0</v>
      </c>
      <c r="AS11" s="79">
        <v>0</v>
      </c>
      <c r="AT11" s="79">
        <v>0</v>
      </c>
      <c r="AU11" s="79">
        <v>0</v>
      </c>
      <c r="AV11" s="79">
        <v>1</v>
      </c>
      <c r="AW11" s="79">
        <v>0</v>
      </c>
      <c r="AX11" s="79">
        <v>0</v>
      </c>
      <c r="AY11" s="79">
        <v>0</v>
      </c>
      <c r="AZ11" s="79">
        <v>0</v>
      </c>
      <c r="BA11" s="79">
        <v>0</v>
      </c>
      <c r="BB11" s="79">
        <v>1</v>
      </c>
      <c r="BC11" s="79">
        <v>0</v>
      </c>
      <c r="BD11" s="79">
        <v>0</v>
      </c>
      <c r="BE11" s="79">
        <v>0</v>
      </c>
      <c r="BF11" s="79">
        <v>0</v>
      </c>
      <c r="BG11" s="79">
        <v>0</v>
      </c>
      <c r="BH11" s="79">
        <v>0</v>
      </c>
      <c r="BI11" s="79">
        <f t="shared" si="0"/>
        <v>4</v>
      </c>
    </row>
    <row r="12" spans="1:61" ht="21.95" customHeight="1">
      <c r="A12" s="86" t="s">
        <v>16</v>
      </c>
      <c r="B12" s="79">
        <v>218</v>
      </c>
      <c r="C12" s="79">
        <v>1721252</v>
      </c>
      <c r="D12" s="79">
        <v>9</v>
      </c>
      <c r="E12" s="79">
        <v>1</v>
      </c>
      <c r="F12" s="79">
        <v>0</v>
      </c>
      <c r="G12" s="79">
        <v>0</v>
      </c>
      <c r="H12" s="79">
        <v>0</v>
      </c>
      <c r="I12" s="79">
        <v>1</v>
      </c>
      <c r="J12" s="79">
        <v>0</v>
      </c>
      <c r="K12" s="79">
        <v>0</v>
      </c>
      <c r="L12" s="79">
        <v>0</v>
      </c>
      <c r="M12" s="79">
        <v>0</v>
      </c>
      <c r="N12" s="86" t="s">
        <v>16</v>
      </c>
      <c r="O12" s="79">
        <v>218</v>
      </c>
      <c r="P12" s="79">
        <v>1721252</v>
      </c>
      <c r="Q12" s="79">
        <v>0</v>
      </c>
      <c r="R12" s="79">
        <v>0</v>
      </c>
      <c r="S12" s="79">
        <v>0</v>
      </c>
      <c r="T12" s="79">
        <v>0</v>
      </c>
      <c r="U12" s="79">
        <v>0</v>
      </c>
      <c r="V12" s="79">
        <v>0</v>
      </c>
      <c r="W12" s="79">
        <v>0</v>
      </c>
      <c r="X12" s="79">
        <v>1</v>
      </c>
      <c r="Y12" s="79">
        <f t="shared" si="1"/>
        <v>12</v>
      </c>
      <c r="AQ12" s="79">
        <v>9</v>
      </c>
      <c r="AR12" s="79">
        <v>1</v>
      </c>
      <c r="AS12" s="79">
        <v>0</v>
      </c>
      <c r="AT12" s="79">
        <v>0</v>
      </c>
      <c r="AU12" s="79">
        <v>0</v>
      </c>
      <c r="AV12" s="79">
        <v>1</v>
      </c>
      <c r="AW12" s="79">
        <v>0</v>
      </c>
      <c r="AX12" s="79">
        <v>0</v>
      </c>
      <c r="AY12" s="79">
        <v>0</v>
      </c>
      <c r="AZ12" s="79">
        <v>0</v>
      </c>
      <c r="BA12" s="79">
        <v>0</v>
      </c>
      <c r="BB12" s="79">
        <v>0</v>
      </c>
      <c r="BC12" s="79">
        <v>0</v>
      </c>
      <c r="BD12" s="79">
        <v>0</v>
      </c>
      <c r="BE12" s="79">
        <v>0</v>
      </c>
      <c r="BF12" s="79">
        <v>0</v>
      </c>
      <c r="BG12" s="79">
        <v>0</v>
      </c>
      <c r="BH12" s="79">
        <v>1</v>
      </c>
      <c r="BI12" s="79">
        <f t="shared" si="0"/>
        <v>12</v>
      </c>
    </row>
    <row r="13" spans="1:61" ht="21.95" customHeight="1">
      <c r="A13" s="86" t="s">
        <v>17</v>
      </c>
      <c r="B13" s="79">
        <v>79</v>
      </c>
      <c r="C13" s="79">
        <v>380000</v>
      </c>
      <c r="D13" s="79">
        <v>0</v>
      </c>
      <c r="E13" s="79">
        <v>0</v>
      </c>
      <c r="F13" s="79">
        <v>0</v>
      </c>
      <c r="G13" s="79">
        <v>0</v>
      </c>
      <c r="H13" s="79">
        <v>0</v>
      </c>
      <c r="I13" s="79">
        <v>0</v>
      </c>
      <c r="J13" s="79">
        <v>0</v>
      </c>
      <c r="K13" s="79">
        <v>1</v>
      </c>
      <c r="L13" s="79">
        <v>0</v>
      </c>
      <c r="M13" s="79">
        <v>0</v>
      </c>
      <c r="N13" s="86" t="s">
        <v>17</v>
      </c>
      <c r="O13" s="79">
        <v>79</v>
      </c>
      <c r="P13" s="79">
        <v>380000</v>
      </c>
      <c r="Q13" s="79">
        <v>0</v>
      </c>
      <c r="R13" s="79">
        <v>0</v>
      </c>
      <c r="S13" s="79">
        <v>0</v>
      </c>
      <c r="T13" s="79">
        <v>0</v>
      </c>
      <c r="U13" s="79">
        <v>0</v>
      </c>
      <c r="V13" s="79">
        <v>0</v>
      </c>
      <c r="W13" s="79">
        <v>0</v>
      </c>
      <c r="X13" s="79">
        <v>0</v>
      </c>
      <c r="Y13" s="79">
        <f t="shared" si="1"/>
        <v>1</v>
      </c>
      <c r="AQ13" s="79">
        <v>0</v>
      </c>
      <c r="AR13" s="79">
        <v>0</v>
      </c>
      <c r="AS13" s="79">
        <v>0</v>
      </c>
      <c r="AT13" s="79">
        <v>0</v>
      </c>
      <c r="AU13" s="79">
        <v>0</v>
      </c>
      <c r="AV13" s="79">
        <v>0</v>
      </c>
      <c r="AW13" s="79">
        <v>0</v>
      </c>
      <c r="AX13" s="79">
        <v>1</v>
      </c>
      <c r="AY13" s="79">
        <v>0</v>
      </c>
      <c r="AZ13" s="79">
        <v>0</v>
      </c>
      <c r="BA13" s="79">
        <v>0</v>
      </c>
      <c r="BB13" s="79">
        <v>0</v>
      </c>
      <c r="BC13" s="79">
        <v>0</v>
      </c>
      <c r="BD13" s="79">
        <v>0</v>
      </c>
      <c r="BE13" s="79">
        <v>0</v>
      </c>
      <c r="BF13" s="79">
        <v>0</v>
      </c>
      <c r="BG13" s="79">
        <v>0</v>
      </c>
      <c r="BH13" s="79">
        <v>0</v>
      </c>
      <c r="BI13" s="79">
        <f t="shared" si="0"/>
        <v>1</v>
      </c>
    </row>
    <row r="14" spans="1:61" ht="21.95" customHeight="1">
      <c r="A14" s="86" t="s">
        <v>18</v>
      </c>
      <c r="B14" s="79">
        <v>35</v>
      </c>
      <c r="C14" s="79">
        <v>61000</v>
      </c>
      <c r="D14" s="79">
        <v>2</v>
      </c>
      <c r="E14" s="79">
        <v>0</v>
      </c>
      <c r="F14" s="79">
        <v>0</v>
      </c>
      <c r="G14" s="79">
        <v>0</v>
      </c>
      <c r="H14" s="79">
        <v>0</v>
      </c>
      <c r="I14" s="79">
        <v>0</v>
      </c>
      <c r="J14" s="79">
        <v>0</v>
      </c>
      <c r="K14" s="79">
        <v>0</v>
      </c>
      <c r="L14" s="79">
        <v>0</v>
      </c>
      <c r="M14" s="79">
        <v>0</v>
      </c>
      <c r="N14" s="86" t="s">
        <v>18</v>
      </c>
      <c r="O14" s="79">
        <v>35</v>
      </c>
      <c r="P14" s="79">
        <v>61000</v>
      </c>
      <c r="Q14" s="79">
        <v>0</v>
      </c>
      <c r="R14" s="79">
        <v>0</v>
      </c>
      <c r="S14" s="79">
        <v>0</v>
      </c>
      <c r="T14" s="79">
        <v>0</v>
      </c>
      <c r="U14" s="79">
        <v>0</v>
      </c>
      <c r="V14" s="79">
        <v>0</v>
      </c>
      <c r="W14" s="79">
        <v>0</v>
      </c>
      <c r="X14" s="79">
        <v>0</v>
      </c>
      <c r="Y14" s="79">
        <f t="shared" si="1"/>
        <v>2</v>
      </c>
      <c r="AQ14" s="79">
        <v>2</v>
      </c>
      <c r="AR14" s="79">
        <v>0</v>
      </c>
      <c r="AS14" s="79">
        <v>0</v>
      </c>
      <c r="AT14" s="79">
        <v>0</v>
      </c>
      <c r="AU14" s="79">
        <v>0</v>
      </c>
      <c r="AV14" s="79">
        <v>0</v>
      </c>
      <c r="AW14" s="79">
        <v>0</v>
      </c>
      <c r="AX14" s="79">
        <v>0</v>
      </c>
      <c r="AY14" s="79">
        <v>0</v>
      </c>
      <c r="AZ14" s="79">
        <v>0</v>
      </c>
      <c r="BA14" s="79">
        <v>0</v>
      </c>
      <c r="BB14" s="79">
        <v>0</v>
      </c>
      <c r="BC14" s="79">
        <v>0</v>
      </c>
      <c r="BD14" s="79">
        <v>0</v>
      </c>
      <c r="BE14" s="79">
        <v>0</v>
      </c>
      <c r="BF14" s="79">
        <v>0</v>
      </c>
      <c r="BG14" s="79">
        <v>0</v>
      </c>
      <c r="BH14" s="79">
        <v>0</v>
      </c>
      <c r="BI14" s="79">
        <f t="shared" si="0"/>
        <v>2</v>
      </c>
    </row>
    <row r="15" spans="1:61" ht="21.95" customHeight="1">
      <c r="A15" s="86" t="s">
        <v>19</v>
      </c>
      <c r="B15" s="79">
        <v>34</v>
      </c>
      <c r="C15" s="79">
        <v>1824961</v>
      </c>
      <c r="D15" s="79">
        <v>0</v>
      </c>
      <c r="E15" s="79">
        <v>0</v>
      </c>
      <c r="F15" s="79">
        <v>0</v>
      </c>
      <c r="G15" s="79">
        <v>1</v>
      </c>
      <c r="H15" s="79">
        <v>0</v>
      </c>
      <c r="I15" s="79">
        <v>0</v>
      </c>
      <c r="J15" s="79">
        <v>0</v>
      </c>
      <c r="K15" s="79">
        <v>0</v>
      </c>
      <c r="L15" s="79">
        <v>0</v>
      </c>
      <c r="M15" s="79">
        <v>0</v>
      </c>
      <c r="N15" s="86" t="s">
        <v>19</v>
      </c>
      <c r="O15" s="79">
        <v>34</v>
      </c>
      <c r="P15" s="79">
        <v>1824961</v>
      </c>
      <c r="Q15" s="79">
        <v>0</v>
      </c>
      <c r="R15" s="79">
        <v>0</v>
      </c>
      <c r="S15" s="79">
        <v>0</v>
      </c>
      <c r="T15" s="79">
        <v>2</v>
      </c>
      <c r="U15" s="79">
        <v>0</v>
      </c>
      <c r="V15" s="79">
        <v>0</v>
      </c>
      <c r="W15" s="79">
        <v>0</v>
      </c>
      <c r="X15" s="79">
        <v>0</v>
      </c>
      <c r="Y15" s="79">
        <f t="shared" si="1"/>
        <v>3</v>
      </c>
      <c r="AQ15" s="79">
        <v>0</v>
      </c>
      <c r="AR15" s="79">
        <v>0</v>
      </c>
      <c r="AS15" s="79">
        <v>0</v>
      </c>
      <c r="AT15" s="79">
        <v>1</v>
      </c>
      <c r="AU15" s="79">
        <v>0</v>
      </c>
      <c r="AV15" s="79">
        <v>0</v>
      </c>
      <c r="AW15" s="79">
        <v>0</v>
      </c>
      <c r="AX15" s="79">
        <v>0</v>
      </c>
      <c r="AY15" s="79">
        <v>0</v>
      </c>
      <c r="AZ15" s="79">
        <v>0</v>
      </c>
      <c r="BA15" s="79">
        <v>0</v>
      </c>
      <c r="BB15" s="79">
        <v>0</v>
      </c>
      <c r="BC15" s="79">
        <v>0</v>
      </c>
      <c r="BD15" s="79">
        <v>2</v>
      </c>
      <c r="BE15" s="79">
        <v>0</v>
      </c>
      <c r="BF15" s="79">
        <v>0</v>
      </c>
      <c r="BG15" s="79">
        <v>0</v>
      </c>
      <c r="BH15" s="79">
        <v>0</v>
      </c>
      <c r="BI15" s="79">
        <f t="shared" si="0"/>
        <v>3</v>
      </c>
    </row>
    <row r="16" spans="1:61" ht="21.95" customHeight="1">
      <c r="A16" s="86" t="s">
        <v>20</v>
      </c>
      <c r="B16" s="79">
        <v>73</v>
      </c>
      <c r="C16" s="79">
        <v>9421000</v>
      </c>
      <c r="D16" s="79">
        <v>2</v>
      </c>
      <c r="E16" s="79">
        <v>0</v>
      </c>
      <c r="F16" s="79">
        <v>1</v>
      </c>
      <c r="G16" s="79">
        <v>0</v>
      </c>
      <c r="H16" s="79">
        <v>0</v>
      </c>
      <c r="I16" s="79">
        <v>0</v>
      </c>
      <c r="J16" s="79">
        <v>0</v>
      </c>
      <c r="K16" s="79">
        <v>0</v>
      </c>
      <c r="L16" s="79">
        <v>0</v>
      </c>
      <c r="M16" s="79">
        <v>0</v>
      </c>
      <c r="N16" s="86" t="s">
        <v>20</v>
      </c>
      <c r="O16" s="79">
        <v>73</v>
      </c>
      <c r="P16" s="79">
        <v>9421000</v>
      </c>
      <c r="Q16" s="79">
        <v>0</v>
      </c>
      <c r="R16" s="79">
        <v>0</v>
      </c>
      <c r="S16" s="79">
        <v>0</v>
      </c>
      <c r="T16" s="79">
        <v>0</v>
      </c>
      <c r="U16" s="79">
        <v>0</v>
      </c>
      <c r="V16" s="79">
        <v>0</v>
      </c>
      <c r="W16" s="79">
        <v>0</v>
      </c>
      <c r="X16" s="79">
        <v>0</v>
      </c>
      <c r="Y16" s="79">
        <f t="shared" si="1"/>
        <v>3</v>
      </c>
      <c r="AQ16" s="79">
        <v>1</v>
      </c>
      <c r="AR16" s="79">
        <v>0</v>
      </c>
      <c r="AS16" s="79">
        <v>1</v>
      </c>
      <c r="AT16" s="79">
        <v>0</v>
      </c>
      <c r="AU16" s="79">
        <v>0</v>
      </c>
      <c r="AV16" s="79">
        <v>0</v>
      </c>
      <c r="AW16" s="79">
        <v>0</v>
      </c>
      <c r="AX16" s="79">
        <v>0</v>
      </c>
      <c r="AY16" s="79">
        <v>0</v>
      </c>
      <c r="AZ16" s="79">
        <v>0</v>
      </c>
      <c r="BA16" s="79">
        <v>1</v>
      </c>
      <c r="BB16" s="79">
        <v>0</v>
      </c>
      <c r="BC16" s="79">
        <v>0</v>
      </c>
      <c r="BD16" s="79">
        <v>0</v>
      </c>
      <c r="BE16" s="79">
        <v>0</v>
      </c>
      <c r="BF16" s="79">
        <v>0</v>
      </c>
      <c r="BG16" s="79">
        <v>0</v>
      </c>
      <c r="BH16" s="79">
        <v>0</v>
      </c>
      <c r="BI16" s="79">
        <f t="shared" si="0"/>
        <v>3</v>
      </c>
    </row>
    <row r="17" spans="1:61" ht="21.95" customHeight="1">
      <c r="A17" s="86" t="s">
        <v>21</v>
      </c>
      <c r="B17" s="79">
        <v>29</v>
      </c>
      <c r="C17" s="79">
        <v>300</v>
      </c>
      <c r="D17" s="79">
        <v>0</v>
      </c>
      <c r="E17" s="79">
        <v>0</v>
      </c>
      <c r="F17" s="79">
        <v>0</v>
      </c>
      <c r="G17" s="79">
        <v>0</v>
      </c>
      <c r="H17" s="79">
        <v>0</v>
      </c>
      <c r="I17" s="79">
        <v>0</v>
      </c>
      <c r="J17" s="79">
        <v>0</v>
      </c>
      <c r="K17" s="79">
        <v>0</v>
      </c>
      <c r="L17" s="79">
        <v>1</v>
      </c>
      <c r="M17" s="79">
        <v>0</v>
      </c>
      <c r="N17" s="86" t="s">
        <v>21</v>
      </c>
      <c r="O17" s="79">
        <v>29</v>
      </c>
      <c r="P17" s="79">
        <v>300</v>
      </c>
      <c r="Q17" s="79">
        <v>0</v>
      </c>
      <c r="R17" s="79">
        <v>0</v>
      </c>
      <c r="S17" s="79">
        <v>0</v>
      </c>
      <c r="T17" s="79">
        <v>0</v>
      </c>
      <c r="U17" s="79">
        <v>0</v>
      </c>
      <c r="V17" s="79">
        <v>0</v>
      </c>
      <c r="W17" s="79">
        <v>0</v>
      </c>
      <c r="X17" s="79">
        <v>0</v>
      </c>
      <c r="Y17" s="79">
        <f t="shared" si="1"/>
        <v>1</v>
      </c>
      <c r="AQ17" s="79">
        <v>0</v>
      </c>
      <c r="AR17" s="79">
        <v>0</v>
      </c>
      <c r="AS17" s="79">
        <v>0</v>
      </c>
      <c r="AT17" s="79">
        <v>0</v>
      </c>
      <c r="AU17" s="79">
        <v>0</v>
      </c>
      <c r="AV17" s="79">
        <v>0</v>
      </c>
      <c r="AW17" s="79">
        <v>0</v>
      </c>
      <c r="AX17" s="79">
        <v>0</v>
      </c>
      <c r="AY17" s="79">
        <v>1</v>
      </c>
      <c r="AZ17" s="79">
        <v>0</v>
      </c>
      <c r="BA17" s="79">
        <v>0</v>
      </c>
      <c r="BB17" s="79">
        <v>0</v>
      </c>
      <c r="BC17" s="79">
        <v>0</v>
      </c>
      <c r="BD17" s="79">
        <v>0</v>
      </c>
      <c r="BE17" s="79">
        <v>0</v>
      </c>
      <c r="BF17" s="79">
        <v>0</v>
      </c>
      <c r="BG17" s="79">
        <v>0</v>
      </c>
      <c r="BH17" s="79">
        <v>0</v>
      </c>
      <c r="BI17" s="79">
        <f t="shared" si="0"/>
        <v>1</v>
      </c>
    </row>
    <row r="18" spans="1:61" ht="21.95" customHeight="1">
      <c r="A18" s="86" t="s">
        <v>22</v>
      </c>
      <c r="B18" s="79">
        <v>33</v>
      </c>
      <c r="C18" s="79">
        <v>30000</v>
      </c>
      <c r="D18" s="79">
        <v>0</v>
      </c>
      <c r="E18" s="79">
        <v>0</v>
      </c>
      <c r="F18" s="79">
        <v>0</v>
      </c>
      <c r="G18" s="79">
        <v>0</v>
      </c>
      <c r="H18" s="79">
        <v>0</v>
      </c>
      <c r="I18" s="79">
        <v>0</v>
      </c>
      <c r="J18" s="79">
        <v>0</v>
      </c>
      <c r="K18" s="79">
        <v>0</v>
      </c>
      <c r="L18" s="79">
        <v>0</v>
      </c>
      <c r="M18" s="79">
        <v>0</v>
      </c>
      <c r="N18" s="86" t="s">
        <v>22</v>
      </c>
      <c r="O18" s="79">
        <v>33</v>
      </c>
      <c r="P18" s="79">
        <v>30000</v>
      </c>
      <c r="Q18" s="79">
        <v>0</v>
      </c>
      <c r="R18" s="79">
        <v>0</v>
      </c>
      <c r="S18" s="79">
        <v>0</v>
      </c>
      <c r="T18" s="79">
        <v>1</v>
      </c>
      <c r="U18" s="79">
        <v>0</v>
      </c>
      <c r="V18" s="79">
        <v>0</v>
      </c>
      <c r="W18" s="79">
        <v>0</v>
      </c>
      <c r="X18" s="79">
        <v>0</v>
      </c>
      <c r="Y18" s="79">
        <f t="shared" si="1"/>
        <v>1</v>
      </c>
      <c r="AQ18" s="79">
        <v>0</v>
      </c>
      <c r="AR18" s="79">
        <v>0</v>
      </c>
      <c r="AS18" s="79">
        <v>0</v>
      </c>
      <c r="AT18" s="79">
        <v>0</v>
      </c>
      <c r="AU18" s="79">
        <v>0</v>
      </c>
      <c r="AV18" s="79">
        <v>0</v>
      </c>
      <c r="AW18" s="79">
        <v>0</v>
      </c>
      <c r="AX18" s="79">
        <v>0</v>
      </c>
      <c r="AY18" s="79">
        <v>0</v>
      </c>
      <c r="AZ18" s="79">
        <v>0</v>
      </c>
      <c r="BA18" s="79">
        <v>0</v>
      </c>
      <c r="BB18" s="79">
        <v>0</v>
      </c>
      <c r="BC18" s="79">
        <v>0</v>
      </c>
      <c r="BD18" s="79">
        <v>1</v>
      </c>
      <c r="BE18" s="79">
        <v>0</v>
      </c>
      <c r="BF18" s="79">
        <v>0</v>
      </c>
      <c r="BG18" s="79">
        <v>0</v>
      </c>
      <c r="BH18" s="79">
        <v>0</v>
      </c>
      <c r="BI18" s="79">
        <f t="shared" si="0"/>
        <v>1</v>
      </c>
    </row>
    <row r="19" spans="1:61" ht="21.95" customHeight="1">
      <c r="A19" s="86" t="s">
        <v>23</v>
      </c>
      <c r="B19" s="79">
        <v>56</v>
      </c>
      <c r="C19" s="79">
        <v>0</v>
      </c>
      <c r="D19" s="79">
        <v>0</v>
      </c>
      <c r="E19" s="79">
        <v>0</v>
      </c>
      <c r="F19" s="79">
        <v>0</v>
      </c>
      <c r="G19" s="79">
        <v>0</v>
      </c>
      <c r="H19" s="79">
        <v>0</v>
      </c>
      <c r="I19" s="79">
        <v>0</v>
      </c>
      <c r="J19" s="79">
        <v>0</v>
      </c>
      <c r="K19" s="79">
        <v>0</v>
      </c>
      <c r="L19" s="79">
        <v>0</v>
      </c>
      <c r="M19" s="79">
        <v>0</v>
      </c>
      <c r="N19" s="86" t="s">
        <v>23</v>
      </c>
      <c r="O19" s="79">
        <v>56</v>
      </c>
      <c r="P19" s="79">
        <v>0</v>
      </c>
      <c r="Q19" s="79">
        <v>0</v>
      </c>
      <c r="R19" s="79">
        <v>0</v>
      </c>
      <c r="S19" s="79">
        <v>0</v>
      </c>
      <c r="T19" s="79">
        <v>0</v>
      </c>
      <c r="U19" s="79">
        <v>0</v>
      </c>
      <c r="V19" s="79">
        <v>0</v>
      </c>
      <c r="W19" s="79">
        <v>0</v>
      </c>
      <c r="X19" s="79">
        <v>0</v>
      </c>
      <c r="Y19" s="79">
        <f t="shared" si="1"/>
        <v>0</v>
      </c>
      <c r="AQ19" s="79">
        <v>0</v>
      </c>
      <c r="AR19" s="79">
        <v>0</v>
      </c>
      <c r="AS19" s="79">
        <v>0</v>
      </c>
      <c r="AT19" s="79">
        <v>0</v>
      </c>
      <c r="AU19" s="79">
        <v>0</v>
      </c>
      <c r="AV19" s="79">
        <v>0</v>
      </c>
      <c r="AW19" s="79">
        <v>0</v>
      </c>
      <c r="AX19" s="79">
        <v>0</v>
      </c>
      <c r="AY19" s="79">
        <v>0</v>
      </c>
      <c r="AZ19" s="79">
        <v>0</v>
      </c>
      <c r="BA19" s="79">
        <v>0</v>
      </c>
      <c r="BB19" s="79">
        <v>0</v>
      </c>
      <c r="BC19" s="79">
        <v>0</v>
      </c>
      <c r="BD19" s="79">
        <v>0</v>
      </c>
      <c r="BE19" s="79">
        <v>0</v>
      </c>
      <c r="BF19" s="79">
        <v>0</v>
      </c>
      <c r="BG19" s="79">
        <v>0</v>
      </c>
      <c r="BH19" s="79">
        <v>0</v>
      </c>
      <c r="BI19" s="79">
        <f t="shared" si="0"/>
        <v>0</v>
      </c>
    </row>
    <row r="20" spans="1:61" ht="21.95" customHeight="1">
      <c r="A20" s="86" t="s">
        <v>24</v>
      </c>
      <c r="B20" s="79">
        <v>42</v>
      </c>
      <c r="C20" s="79">
        <v>1551000</v>
      </c>
      <c r="D20" s="79">
        <v>1</v>
      </c>
      <c r="E20" s="79">
        <v>2</v>
      </c>
      <c r="F20" s="79">
        <v>0</v>
      </c>
      <c r="G20" s="79">
        <v>0</v>
      </c>
      <c r="H20" s="79">
        <v>0</v>
      </c>
      <c r="I20" s="79">
        <v>0</v>
      </c>
      <c r="J20" s="79">
        <v>0</v>
      </c>
      <c r="K20" s="79">
        <v>0</v>
      </c>
      <c r="L20" s="79">
        <v>0</v>
      </c>
      <c r="M20" s="79">
        <v>0</v>
      </c>
      <c r="N20" s="86" t="s">
        <v>24</v>
      </c>
      <c r="O20" s="79">
        <v>42</v>
      </c>
      <c r="P20" s="79">
        <v>1551000</v>
      </c>
      <c r="Q20" s="79">
        <v>0</v>
      </c>
      <c r="R20" s="79">
        <v>0</v>
      </c>
      <c r="S20" s="79">
        <v>0</v>
      </c>
      <c r="T20" s="79">
        <v>0</v>
      </c>
      <c r="U20" s="79">
        <v>0</v>
      </c>
      <c r="V20" s="79">
        <v>0</v>
      </c>
      <c r="W20" s="79">
        <v>0</v>
      </c>
      <c r="X20" s="79">
        <v>1</v>
      </c>
      <c r="Y20" s="79">
        <f t="shared" si="1"/>
        <v>4</v>
      </c>
      <c r="AQ20" s="79">
        <v>1</v>
      </c>
      <c r="AR20" s="79">
        <v>2</v>
      </c>
      <c r="AS20" s="79">
        <v>0</v>
      </c>
      <c r="AT20" s="79">
        <v>0</v>
      </c>
      <c r="AU20" s="79">
        <v>0</v>
      </c>
      <c r="AV20" s="79">
        <v>0</v>
      </c>
      <c r="AW20" s="79">
        <v>0</v>
      </c>
      <c r="AX20" s="79">
        <v>0</v>
      </c>
      <c r="AY20" s="79">
        <v>0</v>
      </c>
      <c r="AZ20" s="79">
        <v>0</v>
      </c>
      <c r="BA20" s="79">
        <v>0</v>
      </c>
      <c r="BB20" s="79">
        <v>0</v>
      </c>
      <c r="BC20" s="79">
        <v>0</v>
      </c>
      <c r="BD20" s="79">
        <v>0</v>
      </c>
      <c r="BE20" s="79">
        <v>0</v>
      </c>
      <c r="BF20" s="79">
        <v>0</v>
      </c>
      <c r="BG20" s="79">
        <v>0</v>
      </c>
      <c r="BH20" s="79">
        <v>1</v>
      </c>
      <c r="BI20" s="79">
        <f t="shared" si="0"/>
        <v>4</v>
      </c>
    </row>
    <row r="21" spans="1:61" ht="21.95" customHeight="1">
      <c r="A21" s="86" t="s">
        <v>25</v>
      </c>
      <c r="B21" s="79">
        <v>75</v>
      </c>
      <c r="C21" s="79">
        <v>43080</v>
      </c>
      <c r="D21" s="79">
        <v>0</v>
      </c>
      <c r="E21" s="79">
        <v>0</v>
      </c>
      <c r="F21" s="79">
        <v>1</v>
      </c>
      <c r="G21" s="79">
        <v>0</v>
      </c>
      <c r="H21" s="79">
        <v>0</v>
      </c>
      <c r="I21" s="79">
        <v>0</v>
      </c>
      <c r="J21" s="79">
        <v>0</v>
      </c>
      <c r="K21" s="79">
        <v>0</v>
      </c>
      <c r="L21" s="79">
        <v>0</v>
      </c>
      <c r="M21" s="79">
        <v>0</v>
      </c>
      <c r="N21" s="86" t="s">
        <v>25</v>
      </c>
      <c r="O21" s="79">
        <v>75</v>
      </c>
      <c r="P21" s="79">
        <v>43080</v>
      </c>
      <c r="Q21" s="79">
        <v>0</v>
      </c>
      <c r="R21" s="79">
        <v>0</v>
      </c>
      <c r="S21" s="79">
        <v>0</v>
      </c>
      <c r="T21" s="79">
        <v>0</v>
      </c>
      <c r="U21" s="79">
        <v>0</v>
      </c>
      <c r="V21" s="79">
        <v>0</v>
      </c>
      <c r="W21" s="79">
        <v>0</v>
      </c>
      <c r="X21" s="79">
        <v>0</v>
      </c>
      <c r="Y21" s="79">
        <f t="shared" si="1"/>
        <v>1</v>
      </c>
      <c r="AQ21" s="79">
        <v>0</v>
      </c>
      <c r="AR21" s="79">
        <v>0</v>
      </c>
      <c r="AS21" s="79">
        <v>1</v>
      </c>
      <c r="AT21" s="79">
        <v>0</v>
      </c>
      <c r="AU21" s="79">
        <v>0</v>
      </c>
      <c r="AV21" s="79">
        <v>0</v>
      </c>
      <c r="AW21" s="79">
        <v>0</v>
      </c>
      <c r="AX21" s="79">
        <v>0</v>
      </c>
      <c r="AY21" s="79">
        <v>0</v>
      </c>
      <c r="AZ21" s="79">
        <v>0</v>
      </c>
      <c r="BA21" s="79">
        <v>0</v>
      </c>
      <c r="BB21" s="79">
        <v>0</v>
      </c>
      <c r="BC21" s="79">
        <v>0</v>
      </c>
      <c r="BD21" s="79">
        <v>0</v>
      </c>
      <c r="BE21" s="79">
        <v>0</v>
      </c>
      <c r="BF21" s="79">
        <v>0</v>
      </c>
      <c r="BG21" s="79">
        <v>0</v>
      </c>
      <c r="BH21" s="79">
        <v>0</v>
      </c>
      <c r="BI21" s="79">
        <f t="shared" si="0"/>
        <v>1</v>
      </c>
    </row>
    <row r="22" spans="1:61" ht="21.95" customHeight="1">
      <c r="A22" s="45" t="s">
        <v>26</v>
      </c>
      <c r="B22" s="12">
        <v>62</v>
      </c>
      <c r="C22" s="13">
        <v>250560</v>
      </c>
      <c r="D22" s="13">
        <v>0</v>
      </c>
      <c r="E22" s="13">
        <v>0</v>
      </c>
      <c r="F22" s="13">
        <v>0</v>
      </c>
      <c r="G22" s="13">
        <v>1</v>
      </c>
      <c r="H22" s="13">
        <v>0</v>
      </c>
      <c r="I22" s="13">
        <v>0</v>
      </c>
      <c r="J22" s="13">
        <v>0</v>
      </c>
      <c r="K22" s="13">
        <v>0</v>
      </c>
      <c r="L22" s="13">
        <v>0</v>
      </c>
      <c r="M22" s="13">
        <v>0</v>
      </c>
      <c r="N22" s="45" t="s">
        <v>26</v>
      </c>
      <c r="O22" s="12">
        <v>62</v>
      </c>
      <c r="P22" s="13">
        <v>250560</v>
      </c>
      <c r="Q22" s="13">
        <v>0</v>
      </c>
      <c r="R22" s="13">
        <v>0</v>
      </c>
      <c r="S22" s="79">
        <v>0</v>
      </c>
      <c r="T22" s="13">
        <v>0</v>
      </c>
      <c r="U22" s="13">
        <v>0</v>
      </c>
      <c r="V22" s="13">
        <v>0</v>
      </c>
      <c r="W22" s="13">
        <v>0</v>
      </c>
      <c r="X22" s="13">
        <v>0</v>
      </c>
      <c r="Y22" s="12">
        <f t="shared" si="1"/>
        <v>1</v>
      </c>
      <c r="AQ22" s="13">
        <v>0</v>
      </c>
      <c r="AR22" s="13">
        <v>0</v>
      </c>
      <c r="AS22" s="13">
        <v>0</v>
      </c>
      <c r="AT22" s="13">
        <v>1</v>
      </c>
      <c r="AU22" s="13">
        <v>0</v>
      </c>
      <c r="AV22" s="13">
        <v>0</v>
      </c>
      <c r="AW22" s="13">
        <v>0</v>
      </c>
      <c r="AX22" s="13">
        <v>0</v>
      </c>
      <c r="AY22" s="13">
        <v>0</v>
      </c>
      <c r="AZ22" s="13">
        <v>0</v>
      </c>
      <c r="BA22" s="13">
        <v>0</v>
      </c>
      <c r="BB22" s="13">
        <v>0</v>
      </c>
      <c r="BC22" s="13">
        <v>0</v>
      </c>
      <c r="BD22" s="13">
        <v>0</v>
      </c>
      <c r="BE22" s="13">
        <v>0</v>
      </c>
      <c r="BF22" s="13">
        <v>0</v>
      </c>
      <c r="BG22" s="13">
        <v>0</v>
      </c>
      <c r="BH22" s="13">
        <v>0</v>
      </c>
      <c r="BI22" s="13">
        <f t="shared" si="0"/>
        <v>1</v>
      </c>
    </row>
    <row r="23" spans="1:61" ht="21.95" customHeight="1" thickBot="1">
      <c r="A23" s="275" t="s">
        <v>27</v>
      </c>
      <c r="B23" s="101">
        <f t="shared" ref="B23:M23" si="2">SUM(B5:B22)</f>
        <v>1433</v>
      </c>
      <c r="C23" s="101">
        <f t="shared" si="2"/>
        <v>21586711</v>
      </c>
      <c r="D23" s="168">
        <f t="shared" si="2"/>
        <v>21</v>
      </c>
      <c r="E23" s="168">
        <f t="shared" si="2"/>
        <v>6</v>
      </c>
      <c r="F23" s="168">
        <f t="shared" si="2"/>
        <v>3</v>
      </c>
      <c r="G23" s="168">
        <f t="shared" si="2"/>
        <v>3</v>
      </c>
      <c r="H23" s="168">
        <f t="shared" si="2"/>
        <v>0</v>
      </c>
      <c r="I23" s="168">
        <f t="shared" si="2"/>
        <v>3</v>
      </c>
      <c r="J23" s="168">
        <f t="shared" si="2"/>
        <v>0</v>
      </c>
      <c r="K23" s="168">
        <f t="shared" si="2"/>
        <v>2</v>
      </c>
      <c r="L23" s="168">
        <f t="shared" si="2"/>
        <v>1</v>
      </c>
      <c r="M23" s="168">
        <f t="shared" si="2"/>
        <v>0</v>
      </c>
      <c r="N23" s="275" t="s">
        <v>27</v>
      </c>
      <c r="O23" s="101">
        <f t="shared" ref="O23:X23" si="3">SUM(O5:O22)</f>
        <v>1433</v>
      </c>
      <c r="P23" s="101">
        <f t="shared" si="3"/>
        <v>21586711</v>
      </c>
      <c r="Q23" s="168">
        <f t="shared" si="3"/>
        <v>0</v>
      </c>
      <c r="R23" s="168">
        <f t="shared" si="3"/>
        <v>1</v>
      </c>
      <c r="S23" s="168">
        <f t="shared" si="3"/>
        <v>0</v>
      </c>
      <c r="T23" s="168">
        <f t="shared" si="3"/>
        <v>4</v>
      </c>
      <c r="U23" s="168">
        <f t="shared" si="3"/>
        <v>0</v>
      </c>
      <c r="V23" s="168">
        <f t="shared" si="3"/>
        <v>0</v>
      </c>
      <c r="W23" s="168">
        <f t="shared" si="3"/>
        <v>0</v>
      </c>
      <c r="X23" s="168">
        <f t="shared" si="3"/>
        <v>3</v>
      </c>
      <c r="Y23" s="168">
        <f t="shared" si="1"/>
        <v>47</v>
      </c>
      <c r="AQ23" s="168">
        <v>18</v>
      </c>
      <c r="AR23" s="168">
        <v>5</v>
      </c>
      <c r="AS23" s="168">
        <v>3</v>
      </c>
      <c r="AT23" s="168">
        <v>3</v>
      </c>
      <c r="AU23" s="168">
        <v>0</v>
      </c>
      <c r="AV23" s="168">
        <v>2</v>
      </c>
      <c r="AW23" s="168">
        <v>2</v>
      </c>
      <c r="AX23" s="168">
        <v>2</v>
      </c>
      <c r="AY23" s="168">
        <v>1</v>
      </c>
      <c r="AZ23" s="168">
        <v>1</v>
      </c>
      <c r="BA23" s="168">
        <v>1</v>
      </c>
      <c r="BB23" s="168">
        <v>1</v>
      </c>
      <c r="BC23" s="168">
        <v>0</v>
      </c>
      <c r="BD23" s="168">
        <v>4</v>
      </c>
      <c r="BE23" s="168">
        <v>0</v>
      </c>
      <c r="BF23" s="168">
        <v>0</v>
      </c>
      <c r="BG23" s="168">
        <v>0</v>
      </c>
      <c r="BH23" s="168">
        <v>3</v>
      </c>
      <c r="BI23" s="168">
        <f t="shared" si="0"/>
        <v>46</v>
      </c>
    </row>
    <row r="24" spans="1:61" ht="15" thickTop="1">
      <c r="M24" s="3" t="s">
        <v>44</v>
      </c>
    </row>
    <row r="25" spans="1:61" ht="15" thickBot="1"/>
    <row r="26" spans="1:61" ht="19.5" customHeight="1">
      <c r="A26" s="354" t="s">
        <v>437</v>
      </c>
      <c r="B26" s="354"/>
      <c r="C26" s="366">
        <v>115</v>
      </c>
      <c r="D26" s="366"/>
      <c r="E26" s="366"/>
      <c r="F26" s="366"/>
      <c r="G26" s="366"/>
      <c r="H26" s="366"/>
      <c r="I26" s="366"/>
      <c r="J26" s="366"/>
      <c r="K26" s="366"/>
      <c r="L26" s="366"/>
      <c r="M26" s="366"/>
      <c r="N26" s="354" t="s">
        <v>437</v>
      </c>
      <c r="O26" s="354"/>
      <c r="P26" s="366">
        <v>116</v>
      </c>
      <c r="Q26" s="366"/>
      <c r="R26" s="366"/>
      <c r="S26" s="366"/>
      <c r="T26" s="366"/>
      <c r="U26" s="366"/>
      <c r="V26" s="366"/>
      <c r="W26" s="366"/>
      <c r="X26" s="366"/>
      <c r="Y26" s="366"/>
    </row>
  </sheetData>
  <mergeCells count="17">
    <mergeCell ref="C26:M26"/>
    <mergeCell ref="P26:Y26"/>
    <mergeCell ref="N1:Y1"/>
    <mergeCell ref="N2:Y2"/>
    <mergeCell ref="BI3:BI4"/>
    <mergeCell ref="A1:M1"/>
    <mergeCell ref="A2:M2"/>
    <mergeCell ref="A3:A4"/>
    <mergeCell ref="B3:B4"/>
    <mergeCell ref="C3:C4"/>
    <mergeCell ref="D3:M3"/>
    <mergeCell ref="N3:N4"/>
    <mergeCell ref="O3:O4"/>
    <mergeCell ref="P3:P4"/>
    <mergeCell ref="Q3:X3"/>
    <mergeCell ref="Y3:Y4"/>
    <mergeCell ref="AQ3:BH3"/>
  </mergeCells>
  <printOptions horizontalCentered="1"/>
  <pageMargins left="0.51181102362204722" right="0.51181102362204722" top="0.59055118110236227" bottom="0.19685039370078741" header="0.31496062992125984" footer="0.31496062992125984"/>
  <pageSetup paperSize="9" scale="95" orientation="landscape" r:id="rId1"/>
  <legacyDrawing r:id="rId2"/>
</worksheet>
</file>

<file path=xl/worksheets/sheet17.xml><?xml version="1.0" encoding="utf-8"?>
<worksheet xmlns="http://schemas.openxmlformats.org/spreadsheetml/2006/main" xmlns:r="http://schemas.openxmlformats.org/officeDocument/2006/relationships">
  <sheetPr>
    <tabColor rgb="FF00B050"/>
  </sheetPr>
  <dimension ref="A1:Y29"/>
  <sheetViews>
    <sheetView rightToLeft="1" view="pageBreakPreview" topLeftCell="S1" zoomScaleSheetLayoutView="100" workbookViewId="0">
      <selection activeCell="AG8" sqref="AG8"/>
    </sheetView>
  </sheetViews>
  <sheetFormatPr defaultRowHeight="14.25"/>
  <cols>
    <col min="1" max="1" width="10" style="273" customWidth="1"/>
    <col min="2" max="2" width="8.125" style="273" customWidth="1"/>
    <col min="3" max="3" width="12.25" style="277" customWidth="1"/>
    <col min="4" max="4" width="8.125" style="273" customWidth="1"/>
    <col min="5" max="5" width="11.375" style="273" customWidth="1"/>
    <col min="6" max="6" width="8.75" style="273" customWidth="1"/>
    <col min="7" max="7" width="11.75" style="273" customWidth="1"/>
    <col min="8" max="8" width="14.75" style="273" customWidth="1"/>
    <col min="9" max="10" width="10.75" style="273" customWidth="1"/>
    <col min="11" max="11" width="6.625" style="273" customWidth="1"/>
    <col min="12" max="12" width="8.75" style="273" customWidth="1"/>
    <col min="13" max="13" width="8.5" style="273" customWidth="1"/>
    <col min="14" max="14" width="12" style="273" customWidth="1"/>
    <col min="15" max="15" width="8.125" style="273" customWidth="1"/>
    <col min="16" max="16" width="14.5" style="277" customWidth="1"/>
    <col min="17" max="17" width="8.5" style="273" customWidth="1"/>
    <col min="18" max="18" width="10.75" style="273" customWidth="1"/>
    <col min="19" max="19" width="9.125" style="273" customWidth="1"/>
    <col min="20" max="20" width="9.25" style="273" customWidth="1"/>
    <col min="21" max="22" width="10.75" style="273" customWidth="1"/>
    <col min="23" max="23" width="14.125" style="273" customWidth="1"/>
    <col min="24" max="24" width="11.5" style="273" customWidth="1"/>
    <col min="25" max="25" width="11.25" style="273" customWidth="1"/>
    <col min="26" max="241" width="9.125" style="273"/>
    <col min="242" max="242" width="13.375" style="273" customWidth="1"/>
    <col min="243" max="243" width="16" style="273" customWidth="1"/>
    <col min="244" max="261" width="5.375" style="273" customWidth="1"/>
    <col min="262" max="497" width="9.125" style="273"/>
    <col min="498" max="498" width="13.375" style="273" customWidth="1"/>
    <col min="499" max="499" width="16" style="273" customWidth="1"/>
    <col min="500" max="517" width="5.375" style="273" customWidth="1"/>
    <col min="518" max="753" width="9.125" style="273"/>
    <col min="754" max="754" width="13.375" style="273" customWidth="1"/>
    <col min="755" max="755" width="16" style="273" customWidth="1"/>
    <col min="756" max="773" width="5.375" style="273" customWidth="1"/>
    <col min="774" max="1009" width="9.125" style="273"/>
    <col min="1010" max="1010" width="13.375" style="273" customWidth="1"/>
    <col min="1011" max="1011" width="16" style="273" customWidth="1"/>
    <col min="1012" max="1029" width="5.375" style="273" customWidth="1"/>
    <col min="1030" max="1265" width="9.125" style="273"/>
    <col min="1266" max="1266" width="13.375" style="273" customWidth="1"/>
    <col min="1267" max="1267" width="16" style="273" customWidth="1"/>
    <col min="1268" max="1285" width="5.375" style="273" customWidth="1"/>
    <col min="1286" max="1521" width="9.125" style="273"/>
    <col min="1522" max="1522" width="13.375" style="273" customWidth="1"/>
    <col min="1523" max="1523" width="16" style="273" customWidth="1"/>
    <col min="1524" max="1541" width="5.375" style="273" customWidth="1"/>
    <col min="1542" max="1777" width="9.125" style="273"/>
    <col min="1778" max="1778" width="13.375" style="273" customWidth="1"/>
    <col min="1779" max="1779" width="16" style="273" customWidth="1"/>
    <col min="1780" max="1797" width="5.375" style="273" customWidth="1"/>
    <col min="1798" max="2033" width="9.125" style="273"/>
    <col min="2034" max="2034" width="13.375" style="273" customWidth="1"/>
    <col min="2035" max="2035" width="16" style="273" customWidth="1"/>
    <col min="2036" max="2053" width="5.375" style="273" customWidth="1"/>
    <col min="2054" max="2289" width="9.125" style="273"/>
    <col min="2290" max="2290" width="13.375" style="273" customWidth="1"/>
    <col min="2291" max="2291" width="16" style="273" customWidth="1"/>
    <col min="2292" max="2309" width="5.375" style="273" customWidth="1"/>
    <col min="2310" max="2545" width="9.125" style="273"/>
    <col min="2546" max="2546" width="13.375" style="273" customWidth="1"/>
    <col min="2547" max="2547" width="16" style="273" customWidth="1"/>
    <col min="2548" max="2565" width="5.375" style="273" customWidth="1"/>
    <col min="2566" max="2801" width="9.125" style="273"/>
    <col min="2802" max="2802" width="13.375" style="273" customWidth="1"/>
    <col min="2803" max="2803" width="16" style="273" customWidth="1"/>
    <col min="2804" max="2821" width="5.375" style="273" customWidth="1"/>
    <col min="2822" max="3057" width="9.125" style="273"/>
    <col min="3058" max="3058" width="13.375" style="273" customWidth="1"/>
    <col min="3059" max="3059" width="16" style="273" customWidth="1"/>
    <col min="3060" max="3077" width="5.375" style="273" customWidth="1"/>
    <col min="3078" max="3313" width="9.125" style="273"/>
    <col min="3314" max="3314" width="13.375" style="273" customWidth="1"/>
    <col min="3315" max="3315" width="16" style="273" customWidth="1"/>
    <col min="3316" max="3333" width="5.375" style="273" customWidth="1"/>
    <col min="3334" max="3569" width="9.125" style="273"/>
    <col min="3570" max="3570" width="13.375" style="273" customWidth="1"/>
    <col min="3571" max="3571" width="16" style="273" customWidth="1"/>
    <col min="3572" max="3589" width="5.375" style="273" customWidth="1"/>
    <col min="3590" max="3825" width="9.125" style="273"/>
    <col min="3826" max="3826" width="13.375" style="273" customWidth="1"/>
    <col min="3827" max="3827" width="16" style="273" customWidth="1"/>
    <col min="3828" max="3845" width="5.375" style="273" customWidth="1"/>
    <col min="3846" max="4081" width="9.125" style="273"/>
    <col min="4082" max="4082" width="13.375" style="273" customWidth="1"/>
    <col min="4083" max="4083" width="16" style="273" customWidth="1"/>
    <col min="4084" max="4101" width="5.375" style="273" customWidth="1"/>
    <col min="4102" max="4337" width="9.125" style="273"/>
    <col min="4338" max="4338" width="13.375" style="273" customWidth="1"/>
    <col min="4339" max="4339" width="16" style="273" customWidth="1"/>
    <col min="4340" max="4357" width="5.375" style="273" customWidth="1"/>
    <col min="4358" max="4593" width="9.125" style="273"/>
    <col min="4594" max="4594" width="13.375" style="273" customWidth="1"/>
    <col min="4595" max="4595" width="16" style="273" customWidth="1"/>
    <col min="4596" max="4613" width="5.375" style="273" customWidth="1"/>
    <col min="4614" max="4849" width="9.125" style="273"/>
    <col min="4850" max="4850" width="13.375" style="273" customWidth="1"/>
    <col min="4851" max="4851" width="16" style="273" customWidth="1"/>
    <col min="4852" max="4869" width="5.375" style="273" customWidth="1"/>
    <col min="4870" max="5105" width="9.125" style="273"/>
    <col min="5106" max="5106" width="13.375" style="273" customWidth="1"/>
    <col min="5107" max="5107" width="16" style="273" customWidth="1"/>
    <col min="5108" max="5125" width="5.375" style="273" customWidth="1"/>
    <col min="5126" max="5361" width="9.125" style="273"/>
    <col min="5362" max="5362" width="13.375" style="273" customWidth="1"/>
    <col min="5363" max="5363" width="16" style="273" customWidth="1"/>
    <col min="5364" max="5381" width="5.375" style="273" customWidth="1"/>
    <col min="5382" max="5617" width="9.125" style="273"/>
    <col min="5618" max="5618" width="13.375" style="273" customWidth="1"/>
    <col min="5619" max="5619" width="16" style="273" customWidth="1"/>
    <col min="5620" max="5637" width="5.375" style="273" customWidth="1"/>
    <col min="5638" max="5873" width="9.125" style="273"/>
    <col min="5874" max="5874" width="13.375" style="273" customWidth="1"/>
    <col min="5875" max="5875" width="16" style="273" customWidth="1"/>
    <col min="5876" max="5893" width="5.375" style="273" customWidth="1"/>
    <col min="5894" max="6129" width="9.125" style="273"/>
    <col min="6130" max="6130" width="13.375" style="273" customWidth="1"/>
    <col min="6131" max="6131" width="16" style="273" customWidth="1"/>
    <col min="6132" max="6149" width="5.375" style="273" customWidth="1"/>
    <col min="6150" max="6385" width="9.125" style="273"/>
    <col min="6386" max="6386" width="13.375" style="273" customWidth="1"/>
    <col min="6387" max="6387" width="16" style="273" customWidth="1"/>
    <col min="6388" max="6405" width="5.375" style="273" customWidth="1"/>
    <col min="6406" max="6641" width="9.125" style="273"/>
    <col min="6642" max="6642" width="13.375" style="273" customWidth="1"/>
    <col min="6643" max="6643" width="16" style="273" customWidth="1"/>
    <col min="6644" max="6661" width="5.375" style="273" customWidth="1"/>
    <col min="6662" max="6897" width="9.125" style="273"/>
    <col min="6898" max="6898" width="13.375" style="273" customWidth="1"/>
    <col min="6899" max="6899" width="16" style="273" customWidth="1"/>
    <col min="6900" max="6917" width="5.375" style="273" customWidth="1"/>
    <col min="6918" max="7153" width="9.125" style="273"/>
    <col min="7154" max="7154" width="13.375" style="273" customWidth="1"/>
    <col min="7155" max="7155" width="16" style="273" customWidth="1"/>
    <col min="7156" max="7173" width="5.375" style="273" customWidth="1"/>
    <col min="7174" max="7409" width="9.125" style="273"/>
    <col min="7410" max="7410" width="13.375" style="273" customWidth="1"/>
    <col min="7411" max="7411" width="16" style="273" customWidth="1"/>
    <col min="7412" max="7429" width="5.375" style="273" customWidth="1"/>
    <col min="7430" max="7665" width="9.125" style="273"/>
    <col min="7666" max="7666" width="13.375" style="273" customWidth="1"/>
    <col min="7667" max="7667" width="16" style="273" customWidth="1"/>
    <col min="7668" max="7685" width="5.375" style="273" customWidth="1"/>
    <col min="7686" max="7921" width="9.125" style="273"/>
    <col min="7922" max="7922" width="13.375" style="273" customWidth="1"/>
    <col min="7923" max="7923" width="16" style="273" customWidth="1"/>
    <col min="7924" max="7941" width="5.375" style="273" customWidth="1"/>
    <col min="7942" max="8177" width="9.125" style="273"/>
    <col min="8178" max="8178" width="13.375" style="273" customWidth="1"/>
    <col min="8179" max="8179" width="16" style="273" customWidth="1"/>
    <col min="8180" max="8197" width="5.375" style="273" customWidth="1"/>
    <col min="8198" max="8433" width="9.125" style="273"/>
    <col min="8434" max="8434" width="13.375" style="273" customWidth="1"/>
    <col min="8435" max="8435" width="16" style="273" customWidth="1"/>
    <col min="8436" max="8453" width="5.375" style="273" customWidth="1"/>
    <col min="8454" max="8689" width="9.125" style="273"/>
    <col min="8690" max="8690" width="13.375" style="273" customWidth="1"/>
    <col min="8691" max="8691" width="16" style="273" customWidth="1"/>
    <col min="8692" max="8709" width="5.375" style="273" customWidth="1"/>
    <col min="8710" max="8945" width="9.125" style="273"/>
    <col min="8946" max="8946" width="13.375" style="273" customWidth="1"/>
    <col min="8947" max="8947" width="16" style="273" customWidth="1"/>
    <col min="8948" max="8965" width="5.375" style="273" customWidth="1"/>
    <col min="8966" max="9201" width="9.125" style="273"/>
    <col min="9202" max="9202" width="13.375" style="273" customWidth="1"/>
    <col min="9203" max="9203" width="16" style="273" customWidth="1"/>
    <col min="9204" max="9221" width="5.375" style="273" customWidth="1"/>
    <col min="9222" max="9457" width="9.125" style="273"/>
    <col min="9458" max="9458" width="13.375" style="273" customWidth="1"/>
    <col min="9459" max="9459" width="16" style="273" customWidth="1"/>
    <col min="9460" max="9477" width="5.375" style="273" customWidth="1"/>
    <col min="9478" max="9713" width="9.125" style="273"/>
    <col min="9714" max="9714" width="13.375" style="273" customWidth="1"/>
    <col min="9715" max="9715" width="16" style="273" customWidth="1"/>
    <col min="9716" max="9733" width="5.375" style="273" customWidth="1"/>
    <col min="9734" max="9969" width="9.125" style="273"/>
    <col min="9970" max="9970" width="13.375" style="273" customWidth="1"/>
    <col min="9971" max="9971" width="16" style="273" customWidth="1"/>
    <col min="9972" max="9989" width="5.375" style="273" customWidth="1"/>
    <col min="9990" max="10225" width="9.125" style="273"/>
    <col min="10226" max="10226" width="13.375" style="273" customWidth="1"/>
    <col min="10227" max="10227" width="16" style="273" customWidth="1"/>
    <col min="10228" max="10245" width="5.375" style="273" customWidth="1"/>
    <col min="10246" max="10481" width="9.125" style="273"/>
    <col min="10482" max="10482" width="13.375" style="273" customWidth="1"/>
    <col min="10483" max="10483" width="16" style="273" customWidth="1"/>
    <col min="10484" max="10501" width="5.375" style="273" customWidth="1"/>
    <col min="10502" max="10737" width="9.125" style="273"/>
    <col min="10738" max="10738" width="13.375" style="273" customWidth="1"/>
    <col min="10739" max="10739" width="16" style="273" customWidth="1"/>
    <col min="10740" max="10757" width="5.375" style="273" customWidth="1"/>
    <col min="10758" max="10993" width="9.125" style="273"/>
    <col min="10994" max="10994" width="13.375" style="273" customWidth="1"/>
    <col min="10995" max="10995" width="16" style="273" customWidth="1"/>
    <col min="10996" max="11013" width="5.375" style="273" customWidth="1"/>
    <col min="11014" max="11249" width="9.125" style="273"/>
    <col min="11250" max="11250" width="13.375" style="273" customWidth="1"/>
    <col min="11251" max="11251" width="16" style="273" customWidth="1"/>
    <col min="11252" max="11269" width="5.375" style="273" customWidth="1"/>
    <col min="11270" max="11505" width="9.125" style="273"/>
    <col min="11506" max="11506" width="13.375" style="273" customWidth="1"/>
    <col min="11507" max="11507" width="16" style="273" customWidth="1"/>
    <col min="11508" max="11525" width="5.375" style="273" customWidth="1"/>
    <col min="11526" max="11761" width="9.125" style="273"/>
    <col min="11762" max="11762" width="13.375" style="273" customWidth="1"/>
    <col min="11763" max="11763" width="16" style="273" customWidth="1"/>
    <col min="11764" max="11781" width="5.375" style="273" customWidth="1"/>
    <col min="11782" max="12017" width="9.125" style="273"/>
    <col min="12018" max="12018" width="13.375" style="273" customWidth="1"/>
    <col min="12019" max="12019" width="16" style="273" customWidth="1"/>
    <col min="12020" max="12037" width="5.375" style="273" customWidth="1"/>
    <col min="12038" max="12273" width="9.125" style="273"/>
    <col min="12274" max="12274" width="13.375" style="273" customWidth="1"/>
    <col min="12275" max="12275" width="16" style="273" customWidth="1"/>
    <col min="12276" max="12293" width="5.375" style="273" customWidth="1"/>
    <col min="12294" max="12529" width="9.125" style="273"/>
    <col min="12530" max="12530" width="13.375" style="273" customWidth="1"/>
    <col min="12531" max="12531" width="16" style="273" customWidth="1"/>
    <col min="12532" max="12549" width="5.375" style="273" customWidth="1"/>
    <col min="12550" max="12785" width="9.125" style="273"/>
    <col min="12786" max="12786" width="13.375" style="273" customWidth="1"/>
    <col min="12787" max="12787" width="16" style="273" customWidth="1"/>
    <col min="12788" max="12805" width="5.375" style="273" customWidth="1"/>
    <col min="12806" max="13041" width="9.125" style="273"/>
    <col min="13042" max="13042" width="13.375" style="273" customWidth="1"/>
    <col min="13043" max="13043" width="16" style="273" customWidth="1"/>
    <col min="13044" max="13061" width="5.375" style="273" customWidth="1"/>
    <col min="13062" max="13297" width="9.125" style="273"/>
    <col min="13298" max="13298" width="13.375" style="273" customWidth="1"/>
    <col min="13299" max="13299" width="16" style="273" customWidth="1"/>
    <col min="13300" max="13317" width="5.375" style="273" customWidth="1"/>
    <col min="13318" max="13553" width="9.125" style="273"/>
    <col min="13554" max="13554" width="13.375" style="273" customWidth="1"/>
    <col min="13555" max="13555" width="16" style="273" customWidth="1"/>
    <col min="13556" max="13573" width="5.375" style="273" customWidth="1"/>
    <col min="13574" max="13809" width="9.125" style="273"/>
    <col min="13810" max="13810" width="13.375" style="273" customWidth="1"/>
    <col min="13811" max="13811" width="16" style="273" customWidth="1"/>
    <col min="13812" max="13829" width="5.375" style="273" customWidth="1"/>
    <col min="13830" max="14065" width="9.125" style="273"/>
    <col min="14066" max="14066" width="13.375" style="273" customWidth="1"/>
    <col min="14067" max="14067" width="16" style="273" customWidth="1"/>
    <col min="14068" max="14085" width="5.375" style="273" customWidth="1"/>
    <col min="14086" max="14321" width="9.125" style="273"/>
    <col min="14322" max="14322" width="13.375" style="273" customWidth="1"/>
    <col min="14323" max="14323" width="16" style="273" customWidth="1"/>
    <col min="14324" max="14341" width="5.375" style="273" customWidth="1"/>
    <col min="14342" max="14577" width="9.125" style="273"/>
    <col min="14578" max="14578" width="13.375" style="273" customWidth="1"/>
    <col min="14579" max="14579" width="16" style="273" customWidth="1"/>
    <col min="14580" max="14597" width="5.375" style="273" customWidth="1"/>
    <col min="14598" max="14833" width="9.125" style="273"/>
    <col min="14834" max="14834" width="13.375" style="273" customWidth="1"/>
    <col min="14835" max="14835" width="16" style="273" customWidth="1"/>
    <col min="14836" max="14853" width="5.375" style="273" customWidth="1"/>
    <col min="14854" max="15089" width="9.125" style="273"/>
    <col min="15090" max="15090" width="13.375" style="273" customWidth="1"/>
    <col min="15091" max="15091" width="16" style="273" customWidth="1"/>
    <col min="15092" max="15109" width="5.375" style="273" customWidth="1"/>
    <col min="15110" max="15345" width="9.125" style="273"/>
    <col min="15346" max="15346" width="13.375" style="273" customWidth="1"/>
    <col min="15347" max="15347" width="16" style="273" customWidth="1"/>
    <col min="15348" max="15365" width="5.375" style="273" customWidth="1"/>
    <col min="15366" max="15601" width="9.125" style="273"/>
    <col min="15602" max="15602" width="13.375" style="273" customWidth="1"/>
    <col min="15603" max="15603" width="16" style="273" customWidth="1"/>
    <col min="15604" max="15621" width="5.375" style="273" customWidth="1"/>
    <col min="15622" max="15857" width="9.125" style="273"/>
    <col min="15858" max="15858" width="13.375" style="273" customWidth="1"/>
    <col min="15859" max="15859" width="16" style="273" customWidth="1"/>
    <col min="15860" max="15877" width="5.375" style="273" customWidth="1"/>
    <col min="15878" max="16113" width="9.125" style="273"/>
    <col min="16114" max="16114" width="13.375" style="273" customWidth="1"/>
    <col min="16115" max="16115" width="16" style="273" customWidth="1"/>
    <col min="16116" max="16133" width="5.375" style="273" customWidth="1"/>
    <col min="16134" max="16359" width="9.125" style="273"/>
    <col min="16360" max="16384" width="9.125" style="273" customWidth="1"/>
  </cols>
  <sheetData>
    <row r="1" spans="1:25" ht="18.75" customHeight="1">
      <c r="A1" s="364" t="s">
        <v>171</v>
      </c>
      <c r="B1" s="364"/>
      <c r="C1" s="364"/>
      <c r="D1" s="364"/>
      <c r="E1" s="364"/>
      <c r="F1" s="364"/>
      <c r="G1" s="364"/>
      <c r="H1" s="364"/>
      <c r="I1" s="364"/>
      <c r="J1" s="364"/>
      <c r="K1" s="364"/>
      <c r="L1" s="364"/>
      <c r="M1" s="364"/>
      <c r="N1" s="364" t="s">
        <v>171</v>
      </c>
      <c r="O1" s="364"/>
      <c r="P1" s="364"/>
      <c r="Q1" s="364"/>
      <c r="R1" s="364"/>
      <c r="S1" s="364"/>
      <c r="T1" s="364"/>
      <c r="U1" s="364"/>
      <c r="V1" s="364"/>
      <c r="W1" s="364"/>
      <c r="X1" s="364"/>
      <c r="Y1" s="364"/>
    </row>
    <row r="2" spans="1:25" ht="22.5" customHeight="1" thickBot="1">
      <c r="A2" s="365" t="s">
        <v>466</v>
      </c>
      <c r="B2" s="365"/>
      <c r="C2" s="365"/>
      <c r="D2" s="365"/>
      <c r="E2" s="365"/>
      <c r="F2" s="365"/>
      <c r="G2" s="365"/>
      <c r="H2" s="365"/>
      <c r="I2" s="365"/>
      <c r="J2" s="365"/>
      <c r="K2" s="365"/>
      <c r="L2" s="365"/>
      <c r="M2" s="365"/>
      <c r="N2" s="365" t="s">
        <v>466</v>
      </c>
      <c r="O2" s="365"/>
      <c r="P2" s="365"/>
      <c r="Q2" s="365"/>
      <c r="R2" s="365"/>
      <c r="S2" s="365"/>
      <c r="T2" s="365"/>
      <c r="U2" s="365"/>
      <c r="V2" s="365"/>
      <c r="W2" s="365"/>
      <c r="X2" s="365"/>
      <c r="Y2" s="365"/>
    </row>
    <row r="3" spans="1:25" ht="27" customHeight="1" thickTop="1">
      <c r="A3" s="363" t="s">
        <v>1</v>
      </c>
      <c r="B3" s="371" t="s">
        <v>240</v>
      </c>
      <c r="C3" s="371" t="s">
        <v>118</v>
      </c>
      <c r="D3" s="373" t="s">
        <v>360</v>
      </c>
      <c r="E3" s="373"/>
      <c r="F3" s="373"/>
      <c r="G3" s="373"/>
      <c r="H3" s="373"/>
      <c r="I3" s="373"/>
      <c r="J3" s="373"/>
      <c r="K3" s="373"/>
      <c r="L3" s="373"/>
      <c r="M3" s="373"/>
      <c r="N3" s="363" t="s">
        <v>1</v>
      </c>
      <c r="O3" s="371" t="s">
        <v>240</v>
      </c>
      <c r="P3" s="371" t="s">
        <v>118</v>
      </c>
      <c r="Q3" s="373" t="s">
        <v>360</v>
      </c>
      <c r="R3" s="373"/>
      <c r="S3" s="373"/>
      <c r="T3" s="373"/>
      <c r="U3" s="373"/>
      <c r="V3" s="373"/>
      <c r="W3" s="373"/>
      <c r="X3" s="373"/>
      <c r="Y3" s="371" t="s">
        <v>27</v>
      </c>
    </row>
    <row r="4" spans="1:25" ht="36.75" customHeight="1">
      <c r="A4" s="374"/>
      <c r="B4" s="372"/>
      <c r="C4" s="372"/>
      <c r="D4" s="85" t="s">
        <v>315</v>
      </c>
      <c r="E4" s="85" t="s">
        <v>316</v>
      </c>
      <c r="F4" s="85" t="s">
        <v>317</v>
      </c>
      <c r="G4" s="85" t="s">
        <v>318</v>
      </c>
      <c r="H4" s="85" t="s">
        <v>319</v>
      </c>
      <c r="I4" s="85" t="s">
        <v>320</v>
      </c>
      <c r="J4" s="85" t="s">
        <v>286</v>
      </c>
      <c r="K4" s="85" t="s">
        <v>311</v>
      </c>
      <c r="L4" s="85" t="s">
        <v>321</v>
      </c>
      <c r="M4" s="85" t="s">
        <v>322</v>
      </c>
      <c r="N4" s="374"/>
      <c r="O4" s="372"/>
      <c r="P4" s="372"/>
      <c r="Q4" s="85" t="s">
        <v>211</v>
      </c>
      <c r="R4" s="85" t="s">
        <v>212</v>
      </c>
      <c r="S4" s="85" t="s">
        <v>213</v>
      </c>
      <c r="T4" s="85" t="s">
        <v>323</v>
      </c>
      <c r="U4" s="85" t="s">
        <v>308</v>
      </c>
      <c r="V4" s="85" t="s">
        <v>314</v>
      </c>
      <c r="W4" s="85" t="s">
        <v>324</v>
      </c>
      <c r="X4" s="85" t="s">
        <v>33</v>
      </c>
      <c r="Y4" s="372" t="s">
        <v>27</v>
      </c>
    </row>
    <row r="5" spans="1:25" ht="21.95" customHeight="1">
      <c r="A5" s="45" t="s">
        <v>9</v>
      </c>
      <c r="B5" s="10">
        <v>66</v>
      </c>
      <c r="C5" s="79">
        <v>71541</v>
      </c>
      <c r="D5" s="79">
        <v>2</v>
      </c>
      <c r="E5" s="79">
        <v>0</v>
      </c>
      <c r="F5" s="79">
        <v>2</v>
      </c>
      <c r="G5" s="79">
        <v>0</v>
      </c>
      <c r="H5" s="79">
        <v>0</v>
      </c>
      <c r="I5" s="79">
        <v>0</v>
      </c>
      <c r="J5" s="79">
        <v>0</v>
      </c>
      <c r="K5" s="79">
        <v>23</v>
      </c>
      <c r="L5" s="79">
        <v>0</v>
      </c>
      <c r="M5" s="79">
        <v>1</v>
      </c>
      <c r="N5" s="45" t="s">
        <v>9</v>
      </c>
      <c r="O5" s="10">
        <v>66</v>
      </c>
      <c r="P5" s="79">
        <v>71541</v>
      </c>
      <c r="Q5" s="79">
        <v>0</v>
      </c>
      <c r="R5" s="79">
        <v>0</v>
      </c>
      <c r="S5" s="79">
        <v>0</v>
      </c>
      <c r="T5" s="79">
        <v>1</v>
      </c>
      <c r="U5" s="79">
        <v>9</v>
      </c>
      <c r="V5" s="79">
        <v>1</v>
      </c>
      <c r="W5" s="79">
        <v>0</v>
      </c>
      <c r="X5" s="79">
        <v>0</v>
      </c>
      <c r="Y5" s="79">
        <f>X5+W5+V5+U5+T5+S5+R5+M5+Q5++L5+K5+J5+I5+H5+G5+F5+D5+E5</f>
        <v>39</v>
      </c>
    </row>
    <row r="6" spans="1:25" ht="21.95" customHeight="1">
      <c r="A6" s="86" t="s">
        <v>10</v>
      </c>
      <c r="B6" s="79">
        <v>100</v>
      </c>
      <c r="C6" s="79">
        <v>7568716.9999999991</v>
      </c>
      <c r="D6" s="79">
        <v>0</v>
      </c>
      <c r="E6" s="79">
        <v>1</v>
      </c>
      <c r="F6" s="79">
        <v>9</v>
      </c>
      <c r="G6" s="79">
        <v>0</v>
      </c>
      <c r="H6" s="79">
        <v>0</v>
      </c>
      <c r="I6" s="79">
        <v>0</v>
      </c>
      <c r="J6" s="79">
        <v>0</v>
      </c>
      <c r="K6" s="79">
        <v>1</v>
      </c>
      <c r="L6" s="79">
        <v>0</v>
      </c>
      <c r="M6" s="79">
        <v>0</v>
      </c>
      <c r="N6" s="86" t="s">
        <v>10</v>
      </c>
      <c r="O6" s="79">
        <v>100</v>
      </c>
      <c r="P6" s="79">
        <v>7568716.9999999991</v>
      </c>
      <c r="Q6" s="79">
        <v>4</v>
      </c>
      <c r="R6" s="79">
        <v>0</v>
      </c>
      <c r="S6" s="79">
        <v>0</v>
      </c>
      <c r="T6" s="79">
        <v>13</v>
      </c>
      <c r="U6" s="79">
        <v>0</v>
      </c>
      <c r="V6" s="79">
        <v>0</v>
      </c>
      <c r="W6" s="79">
        <v>0</v>
      </c>
      <c r="X6" s="79">
        <v>1</v>
      </c>
      <c r="Y6" s="79">
        <f t="shared" ref="Y6:Y23" si="0">X6+W6+V6+U6+T6+S6+R6+M6+Q6++L6+K6+J6+I6+H6+G6+F6+D6+E6</f>
        <v>29</v>
      </c>
    </row>
    <row r="7" spans="1:25" ht="21.95" customHeight="1">
      <c r="A7" s="86" t="s">
        <v>11</v>
      </c>
      <c r="B7" s="79">
        <v>198</v>
      </c>
      <c r="C7" s="79">
        <v>4210936548.0000005</v>
      </c>
      <c r="D7" s="79">
        <v>3</v>
      </c>
      <c r="E7" s="79">
        <v>0</v>
      </c>
      <c r="F7" s="79">
        <v>8</v>
      </c>
      <c r="G7" s="79">
        <v>0</v>
      </c>
      <c r="H7" s="79">
        <v>0</v>
      </c>
      <c r="I7" s="79">
        <v>0</v>
      </c>
      <c r="J7" s="79">
        <v>0</v>
      </c>
      <c r="K7" s="79">
        <v>0</v>
      </c>
      <c r="L7" s="79">
        <v>2</v>
      </c>
      <c r="M7" s="79">
        <v>0</v>
      </c>
      <c r="N7" s="86" t="s">
        <v>11</v>
      </c>
      <c r="O7" s="79">
        <v>198</v>
      </c>
      <c r="P7" s="79">
        <v>4210936548.0000005</v>
      </c>
      <c r="Q7" s="79">
        <v>3</v>
      </c>
      <c r="R7" s="79">
        <v>0</v>
      </c>
      <c r="S7" s="79">
        <v>0</v>
      </c>
      <c r="T7" s="79">
        <v>50</v>
      </c>
      <c r="U7" s="79">
        <v>6</v>
      </c>
      <c r="V7" s="79">
        <v>0</v>
      </c>
      <c r="W7" s="79">
        <v>2</v>
      </c>
      <c r="X7" s="79">
        <v>2</v>
      </c>
      <c r="Y7" s="79">
        <f t="shared" si="0"/>
        <v>76</v>
      </c>
    </row>
    <row r="8" spans="1:25" ht="21.95" customHeight="1">
      <c r="A8" s="86" t="s">
        <v>12</v>
      </c>
      <c r="B8" s="79">
        <v>84</v>
      </c>
      <c r="C8" s="79">
        <v>1876568.0000000005</v>
      </c>
      <c r="D8" s="79">
        <v>4</v>
      </c>
      <c r="E8" s="79">
        <v>2</v>
      </c>
      <c r="F8" s="79">
        <v>1</v>
      </c>
      <c r="G8" s="79">
        <v>0</v>
      </c>
      <c r="H8" s="79">
        <v>1</v>
      </c>
      <c r="I8" s="79">
        <v>0</v>
      </c>
      <c r="J8" s="79">
        <v>0</v>
      </c>
      <c r="K8" s="79">
        <v>0</v>
      </c>
      <c r="L8" s="79">
        <v>0</v>
      </c>
      <c r="M8" s="79">
        <v>0</v>
      </c>
      <c r="N8" s="86" t="s">
        <v>12</v>
      </c>
      <c r="O8" s="79">
        <v>84</v>
      </c>
      <c r="P8" s="79">
        <v>1876568.0000000005</v>
      </c>
      <c r="Q8" s="79">
        <v>0</v>
      </c>
      <c r="R8" s="79">
        <v>0</v>
      </c>
      <c r="S8" s="79">
        <v>0</v>
      </c>
      <c r="T8" s="79">
        <v>5</v>
      </c>
      <c r="U8" s="79">
        <v>0</v>
      </c>
      <c r="V8" s="79">
        <v>0</v>
      </c>
      <c r="W8" s="79">
        <v>0</v>
      </c>
      <c r="X8" s="79">
        <v>9</v>
      </c>
      <c r="Y8" s="79">
        <f t="shared" si="0"/>
        <v>22</v>
      </c>
    </row>
    <row r="9" spans="1:25" ht="21.95" customHeight="1">
      <c r="A9" s="86" t="s">
        <v>13</v>
      </c>
      <c r="B9" s="79">
        <v>102</v>
      </c>
      <c r="C9" s="79">
        <v>368045.00000000006</v>
      </c>
      <c r="D9" s="79">
        <v>3</v>
      </c>
      <c r="E9" s="79">
        <v>0</v>
      </c>
      <c r="F9" s="79">
        <v>3</v>
      </c>
      <c r="G9" s="79">
        <v>1</v>
      </c>
      <c r="H9" s="79">
        <v>0</v>
      </c>
      <c r="I9" s="79">
        <v>0</v>
      </c>
      <c r="J9" s="79">
        <v>1</v>
      </c>
      <c r="K9" s="79">
        <v>12</v>
      </c>
      <c r="L9" s="79">
        <v>2</v>
      </c>
      <c r="M9" s="79">
        <v>0</v>
      </c>
      <c r="N9" s="86" t="s">
        <v>13</v>
      </c>
      <c r="O9" s="79">
        <v>102</v>
      </c>
      <c r="P9" s="79">
        <v>368045.00000000006</v>
      </c>
      <c r="Q9" s="79">
        <v>0</v>
      </c>
      <c r="R9" s="79">
        <v>0</v>
      </c>
      <c r="S9" s="79">
        <v>0</v>
      </c>
      <c r="T9" s="79">
        <v>26</v>
      </c>
      <c r="U9" s="79">
        <v>32</v>
      </c>
      <c r="V9" s="79">
        <v>0</v>
      </c>
      <c r="W9" s="79">
        <v>0</v>
      </c>
      <c r="X9" s="79">
        <v>1</v>
      </c>
      <c r="Y9" s="79">
        <f t="shared" si="0"/>
        <v>81</v>
      </c>
    </row>
    <row r="10" spans="1:25" ht="21.95" customHeight="1">
      <c r="A10" s="86" t="s">
        <v>14</v>
      </c>
      <c r="B10" s="79">
        <v>76</v>
      </c>
      <c r="C10" s="79">
        <v>2000003303</v>
      </c>
      <c r="D10" s="79">
        <v>0</v>
      </c>
      <c r="E10" s="79">
        <v>0</v>
      </c>
      <c r="F10" s="79">
        <v>0</v>
      </c>
      <c r="G10" s="79">
        <v>0</v>
      </c>
      <c r="H10" s="79">
        <v>0</v>
      </c>
      <c r="I10" s="79">
        <v>1</v>
      </c>
      <c r="J10" s="79">
        <v>0</v>
      </c>
      <c r="K10" s="79">
        <v>0</v>
      </c>
      <c r="L10" s="79">
        <v>0</v>
      </c>
      <c r="M10" s="79">
        <v>0</v>
      </c>
      <c r="N10" s="86" t="s">
        <v>14</v>
      </c>
      <c r="O10" s="79">
        <v>76</v>
      </c>
      <c r="P10" s="79">
        <v>2000003303</v>
      </c>
      <c r="Q10" s="79">
        <v>0</v>
      </c>
      <c r="R10" s="79">
        <v>0</v>
      </c>
      <c r="S10" s="79">
        <v>0</v>
      </c>
      <c r="T10" s="79">
        <v>0</v>
      </c>
      <c r="U10" s="79">
        <v>2</v>
      </c>
      <c r="V10" s="79">
        <v>0</v>
      </c>
      <c r="W10" s="79">
        <v>0</v>
      </c>
      <c r="X10" s="79">
        <v>1</v>
      </c>
      <c r="Y10" s="79">
        <f t="shared" si="0"/>
        <v>4</v>
      </c>
    </row>
    <row r="11" spans="1:25" ht="21.95" customHeight="1">
      <c r="A11" s="86" t="s">
        <v>15</v>
      </c>
      <c r="B11" s="79">
        <v>71</v>
      </c>
      <c r="C11" s="79">
        <v>397857</v>
      </c>
      <c r="D11" s="79">
        <v>3</v>
      </c>
      <c r="E11" s="79">
        <v>0</v>
      </c>
      <c r="F11" s="79">
        <v>2</v>
      </c>
      <c r="G11" s="79">
        <v>0</v>
      </c>
      <c r="H11" s="79">
        <v>0</v>
      </c>
      <c r="I11" s="79">
        <v>5</v>
      </c>
      <c r="J11" s="79">
        <v>0</v>
      </c>
      <c r="K11" s="79">
        <v>2</v>
      </c>
      <c r="L11" s="79">
        <v>0</v>
      </c>
      <c r="M11" s="79">
        <v>0</v>
      </c>
      <c r="N11" s="86" t="s">
        <v>15</v>
      </c>
      <c r="O11" s="79">
        <v>71</v>
      </c>
      <c r="P11" s="79">
        <v>397857</v>
      </c>
      <c r="Q11" s="79">
        <v>0</v>
      </c>
      <c r="R11" s="79">
        <v>1</v>
      </c>
      <c r="S11" s="79">
        <v>0</v>
      </c>
      <c r="T11" s="79">
        <v>1</v>
      </c>
      <c r="U11" s="79">
        <v>0</v>
      </c>
      <c r="V11" s="79">
        <v>0</v>
      </c>
      <c r="W11" s="79">
        <v>0</v>
      </c>
      <c r="X11" s="79">
        <v>0</v>
      </c>
      <c r="Y11" s="79">
        <f t="shared" si="0"/>
        <v>14</v>
      </c>
    </row>
    <row r="12" spans="1:25" ht="21.95" customHeight="1">
      <c r="A12" s="86" t="s">
        <v>16</v>
      </c>
      <c r="B12" s="79">
        <v>218</v>
      </c>
      <c r="C12" s="79">
        <v>85679166.999999985</v>
      </c>
      <c r="D12" s="79">
        <v>8</v>
      </c>
      <c r="E12" s="79">
        <v>5</v>
      </c>
      <c r="F12" s="79">
        <v>2</v>
      </c>
      <c r="G12" s="79">
        <v>1</v>
      </c>
      <c r="H12" s="79">
        <v>0</v>
      </c>
      <c r="I12" s="79">
        <v>2</v>
      </c>
      <c r="J12" s="79">
        <v>2</v>
      </c>
      <c r="K12" s="79">
        <v>0</v>
      </c>
      <c r="L12" s="79">
        <v>0</v>
      </c>
      <c r="M12" s="79">
        <v>0</v>
      </c>
      <c r="N12" s="86" t="s">
        <v>16</v>
      </c>
      <c r="O12" s="79">
        <v>218</v>
      </c>
      <c r="P12" s="79">
        <v>85679166.999999985</v>
      </c>
      <c r="Q12" s="79">
        <v>2</v>
      </c>
      <c r="R12" s="79">
        <v>0</v>
      </c>
      <c r="S12" s="79">
        <v>0</v>
      </c>
      <c r="T12" s="79">
        <v>0</v>
      </c>
      <c r="U12" s="79">
        <v>6</v>
      </c>
      <c r="V12" s="79">
        <v>0</v>
      </c>
      <c r="W12" s="79">
        <v>0</v>
      </c>
      <c r="X12" s="79">
        <v>3</v>
      </c>
      <c r="Y12" s="79">
        <f t="shared" si="0"/>
        <v>31</v>
      </c>
    </row>
    <row r="13" spans="1:25" ht="21.95" customHeight="1">
      <c r="A13" s="86" t="s">
        <v>17</v>
      </c>
      <c r="B13" s="79">
        <v>79</v>
      </c>
      <c r="C13" s="79">
        <v>3208539181</v>
      </c>
      <c r="D13" s="79">
        <v>1</v>
      </c>
      <c r="E13" s="79">
        <v>3</v>
      </c>
      <c r="F13" s="79">
        <v>2</v>
      </c>
      <c r="G13" s="79">
        <v>1</v>
      </c>
      <c r="H13" s="79">
        <v>0</v>
      </c>
      <c r="I13" s="79">
        <v>0</v>
      </c>
      <c r="J13" s="79">
        <v>0</v>
      </c>
      <c r="K13" s="79">
        <v>7</v>
      </c>
      <c r="L13" s="79">
        <v>0</v>
      </c>
      <c r="M13" s="79">
        <v>0</v>
      </c>
      <c r="N13" s="86" t="s">
        <v>17</v>
      </c>
      <c r="O13" s="79">
        <v>79</v>
      </c>
      <c r="P13" s="79">
        <v>3208539181</v>
      </c>
      <c r="Q13" s="79">
        <v>0</v>
      </c>
      <c r="R13" s="79">
        <v>1</v>
      </c>
      <c r="S13" s="79">
        <v>0</v>
      </c>
      <c r="T13" s="79">
        <v>1</v>
      </c>
      <c r="U13" s="79">
        <v>1</v>
      </c>
      <c r="V13" s="79">
        <v>0</v>
      </c>
      <c r="W13" s="79">
        <v>0</v>
      </c>
      <c r="X13" s="79">
        <v>1</v>
      </c>
      <c r="Y13" s="79">
        <f t="shared" si="0"/>
        <v>18</v>
      </c>
    </row>
    <row r="14" spans="1:25" ht="21.95" customHeight="1">
      <c r="A14" s="86" t="s">
        <v>18</v>
      </c>
      <c r="B14" s="79">
        <v>35</v>
      </c>
      <c r="C14" s="79">
        <v>1800</v>
      </c>
      <c r="D14" s="79">
        <v>1</v>
      </c>
      <c r="E14" s="79">
        <v>0</v>
      </c>
      <c r="F14" s="79">
        <v>0</v>
      </c>
      <c r="G14" s="79">
        <v>0</v>
      </c>
      <c r="H14" s="79">
        <v>0</v>
      </c>
      <c r="I14" s="79">
        <v>0</v>
      </c>
      <c r="J14" s="79">
        <v>0</v>
      </c>
      <c r="K14" s="79">
        <v>0</v>
      </c>
      <c r="L14" s="79">
        <v>0</v>
      </c>
      <c r="M14" s="79">
        <v>0</v>
      </c>
      <c r="N14" s="86" t="s">
        <v>18</v>
      </c>
      <c r="O14" s="79">
        <v>35</v>
      </c>
      <c r="P14" s="79">
        <v>1800</v>
      </c>
      <c r="Q14" s="79">
        <v>0</v>
      </c>
      <c r="R14" s="79">
        <v>0</v>
      </c>
      <c r="S14" s="79">
        <v>0</v>
      </c>
      <c r="T14" s="79">
        <v>0</v>
      </c>
      <c r="U14" s="79">
        <v>0</v>
      </c>
      <c r="V14" s="79">
        <v>0</v>
      </c>
      <c r="W14" s="79">
        <v>0</v>
      </c>
      <c r="X14" s="79">
        <v>0</v>
      </c>
      <c r="Y14" s="79">
        <f t="shared" si="0"/>
        <v>1</v>
      </c>
    </row>
    <row r="15" spans="1:25" ht="21.95" customHeight="1">
      <c r="A15" s="86" t="s">
        <v>19</v>
      </c>
      <c r="B15" s="79">
        <v>34</v>
      </c>
      <c r="C15" s="79">
        <v>14256</v>
      </c>
      <c r="D15" s="79">
        <v>0</v>
      </c>
      <c r="E15" s="79">
        <v>0</v>
      </c>
      <c r="F15" s="79">
        <v>0</v>
      </c>
      <c r="G15" s="79">
        <v>0</v>
      </c>
      <c r="H15" s="79">
        <v>0</v>
      </c>
      <c r="I15" s="79">
        <v>0</v>
      </c>
      <c r="J15" s="79">
        <v>0</v>
      </c>
      <c r="K15" s="79">
        <v>2</v>
      </c>
      <c r="L15" s="79">
        <v>0</v>
      </c>
      <c r="M15" s="79">
        <v>0</v>
      </c>
      <c r="N15" s="86" t="s">
        <v>19</v>
      </c>
      <c r="O15" s="79">
        <v>34</v>
      </c>
      <c r="P15" s="79">
        <v>14256</v>
      </c>
      <c r="Q15" s="79">
        <v>0</v>
      </c>
      <c r="R15" s="79">
        <v>0</v>
      </c>
      <c r="S15" s="79">
        <v>0</v>
      </c>
      <c r="T15" s="79">
        <v>0</v>
      </c>
      <c r="U15" s="79">
        <v>0</v>
      </c>
      <c r="V15" s="79">
        <v>1</v>
      </c>
      <c r="W15" s="79">
        <v>0</v>
      </c>
      <c r="X15" s="79">
        <v>0</v>
      </c>
      <c r="Y15" s="79">
        <f t="shared" si="0"/>
        <v>3</v>
      </c>
    </row>
    <row r="16" spans="1:25" ht="21.95" customHeight="1">
      <c r="A16" s="86" t="s">
        <v>20</v>
      </c>
      <c r="B16" s="79">
        <v>73</v>
      </c>
      <c r="C16" s="79">
        <v>39004193</v>
      </c>
      <c r="D16" s="79">
        <v>0</v>
      </c>
      <c r="E16" s="79">
        <v>1</v>
      </c>
      <c r="F16" s="79">
        <v>3</v>
      </c>
      <c r="G16" s="79">
        <v>0</v>
      </c>
      <c r="H16" s="79">
        <v>0</v>
      </c>
      <c r="I16" s="79">
        <v>0</v>
      </c>
      <c r="J16" s="79">
        <v>0</v>
      </c>
      <c r="K16" s="79">
        <v>0</v>
      </c>
      <c r="L16" s="79">
        <v>1</v>
      </c>
      <c r="M16" s="79">
        <v>0</v>
      </c>
      <c r="N16" s="86" t="s">
        <v>20</v>
      </c>
      <c r="O16" s="79">
        <v>73</v>
      </c>
      <c r="P16" s="79">
        <v>39004193</v>
      </c>
      <c r="Q16" s="79">
        <v>2</v>
      </c>
      <c r="R16" s="79">
        <v>0</v>
      </c>
      <c r="S16" s="79">
        <v>0</v>
      </c>
      <c r="T16" s="79">
        <v>5</v>
      </c>
      <c r="U16" s="79">
        <v>0</v>
      </c>
      <c r="V16" s="79">
        <v>0</v>
      </c>
      <c r="W16" s="79">
        <v>0</v>
      </c>
      <c r="X16" s="79">
        <v>1</v>
      </c>
      <c r="Y16" s="79">
        <f t="shared" si="0"/>
        <v>13</v>
      </c>
    </row>
    <row r="17" spans="1:25" ht="21.95" customHeight="1">
      <c r="A17" s="86" t="s">
        <v>21</v>
      </c>
      <c r="B17" s="79">
        <v>29</v>
      </c>
      <c r="C17" s="79">
        <v>255064</v>
      </c>
      <c r="D17" s="79">
        <v>1</v>
      </c>
      <c r="E17" s="79">
        <v>1</v>
      </c>
      <c r="F17" s="79">
        <v>0</v>
      </c>
      <c r="G17" s="79">
        <v>1</v>
      </c>
      <c r="H17" s="79">
        <v>0</v>
      </c>
      <c r="I17" s="79">
        <v>0</v>
      </c>
      <c r="J17" s="79">
        <v>0</v>
      </c>
      <c r="K17" s="79">
        <v>1</v>
      </c>
      <c r="L17" s="79">
        <v>1</v>
      </c>
      <c r="M17" s="79">
        <v>0</v>
      </c>
      <c r="N17" s="86" t="s">
        <v>21</v>
      </c>
      <c r="O17" s="79">
        <v>29</v>
      </c>
      <c r="P17" s="79">
        <v>255064</v>
      </c>
      <c r="Q17" s="79">
        <v>0</v>
      </c>
      <c r="R17" s="79">
        <v>0</v>
      </c>
      <c r="S17" s="79">
        <v>0</v>
      </c>
      <c r="T17" s="79">
        <v>2</v>
      </c>
      <c r="U17" s="79">
        <v>0</v>
      </c>
      <c r="V17" s="79">
        <v>2</v>
      </c>
      <c r="W17" s="79">
        <v>0</v>
      </c>
      <c r="X17" s="79">
        <v>0</v>
      </c>
      <c r="Y17" s="79">
        <f t="shared" si="0"/>
        <v>9</v>
      </c>
    </row>
    <row r="18" spans="1:25" ht="21.95" customHeight="1">
      <c r="A18" s="86" t="s">
        <v>22</v>
      </c>
      <c r="B18" s="79">
        <v>33</v>
      </c>
      <c r="C18" s="79">
        <v>36888</v>
      </c>
      <c r="D18" s="79">
        <v>1</v>
      </c>
      <c r="E18" s="79">
        <v>0</v>
      </c>
      <c r="F18" s="79">
        <v>0</v>
      </c>
      <c r="G18" s="79">
        <v>0</v>
      </c>
      <c r="H18" s="79">
        <v>0</v>
      </c>
      <c r="I18" s="79">
        <v>0</v>
      </c>
      <c r="J18" s="79">
        <v>0</v>
      </c>
      <c r="K18" s="79">
        <v>1</v>
      </c>
      <c r="L18" s="79">
        <v>0</v>
      </c>
      <c r="M18" s="79">
        <v>0</v>
      </c>
      <c r="N18" s="86" t="s">
        <v>22</v>
      </c>
      <c r="O18" s="79">
        <v>33</v>
      </c>
      <c r="P18" s="79">
        <v>36888</v>
      </c>
      <c r="Q18" s="79">
        <v>0</v>
      </c>
      <c r="R18" s="79">
        <v>0</v>
      </c>
      <c r="S18" s="79">
        <v>0</v>
      </c>
      <c r="T18" s="79">
        <v>0</v>
      </c>
      <c r="U18" s="79">
        <v>0</v>
      </c>
      <c r="V18" s="79">
        <v>0</v>
      </c>
      <c r="W18" s="79">
        <v>0</v>
      </c>
      <c r="X18" s="79">
        <v>0</v>
      </c>
      <c r="Y18" s="79">
        <f t="shared" si="0"/>
        <v>2</v>
      </c>
    </row>
    <row r="19" spans="1:25" ht="21.95" customHeight="1">
      <c r="A19" s="86" t="s">
        <v>23</v>
      </c>
      <c r="B19" s="79">
        <v>56</v>
      </c>
      <c r="C19" s="79">
        <v>0</v>
      </c>
      <c r="D19" s="79">
        <v>0</v>
      </c>
      <c r="E19" s="79">
        <v>0</v>
      </c>
      <c r="F19" s="79">
        <v>0</v>
      </c>
      <c r="G19" s="79">
        <v>0</v>
      </c>
      <c r="H19" s="79">
        <v>0</v>
      </c>
      <c r="I19" s="79">
        <v>0</v>
      </c>
      <c r="J19" s="79">
        <v>0</v>
      </c>
      <c r="K19" s="79">
        <v>0</v>
      </c>
      <c r="L19" s="79">
        <v>0</v>
      </c>
      <c r="M19" s="79">
        <v>0</v>
      </c>
      <c r="N19" s="86" t="s">
        <v>23</v>
      </c>
      <c r="O19" s="79">
        <v>56</v>
      </c>
      <c r="P19" s="79">
        <v>0</v>
      </c>
      <c r="Q19" s="79">
        <v>0</v>
      </c>
      <c r="R19" s="79">
        <v>0</v>
      </c>
      <c r="S19" s="79">
        <v>0</v>
      </c>
      <c r="T19" s="79">
        <v>0</v>
      </c>
      <c r="U19" s="79">
        <v>0</v>
      </c>
      <c r="V19" s="79">
        <v>0</v>
      </c>
      <c r="W19" s="79">
        <v>0</v>
      </c>
      <c r="X19" s="79">
        <v>0</v>
      </c>
      <c r="Y19" s="79">
        <f t="shared" si="0"/>
        <v>0</v>
      </c>
    </row>
    <row r="20" spans="1:25" ht="21.95" customHeight="1">
      <c r="A20" s="86" t="s">
        <v>24</v>
      </c>
      <c r="B20" s="79">
        <v>42</v>
      </c>
      <c r="C20" s="79">
        <v>0</v>
      </c>
      <c r="D20" s="79">
        <v>0</v>
      </c>
      <c r="E20" s="79">
        <v>0</v>
      </c>
      <c r="F20" s="79">
        <v>0</v>
      </c>
      <c r="G20" s="79">
        <v>0</v>
      </c>
      <c r="H20" s="79">
        <v>0</v>
      </c>
      <c r="I20" s="79">
        <v>0</v>
      </c>
      <c r="J20" s="79">
        <v>0</v>
      </c>
      <c r="K20" s="79">
        <v>0</v>
      </c>
      <c r="L20" s="79">
        <v>0</v>
      </c>
      <c r="M20" s="79">
        <v>0</v>
      </c>
      <c r="N20" s="86" t="s">
        <v>24</v>
      </c>
      <c r="O20" s="79">
        <v>42</v>
      </c>
      <c r="P20" s="79">
        <v>0</v>
      </c>
      <c r="Q20" s="79">
        <v>0</v>
      </c>
      <c r="R20" s="79">
        <v>0</v>
      </c>
      <c r="S20" s="79">
        <v>0</v>
      </c>
      <c r="T20" s="79">
        <v>0</v>
      </c>
      <c r="U20" s="79">
        <v>0</v>
      </c>
      <c r="V20" s="79">
        <v>0</v>
      </c>
      <c r="W20" s="79">
        <v>0</v>
      </c>
      <c r="X20" s="79">
        <v>0</v>
      </c>
      <c r="Y20" s="79">
        <f t="shared" si="0"/>
        <v>0</v>
      </c>
    </row>
    <row r="21" spans="1:25" ht="21.95" customHeight="1">
      <c r="A21" s="86" t="s">
        <v>25</v>
      </c>
      <c r="B21" s="79">
        <v>75</v>
      </c>
      <c r="C21" s="79">
        <v>0</v>
      </c>
      <c r="D21" s="79">
        <v>0</v>
      </c>
      <c r="E21" s="79">
        <v>0</v>
      </c>
      <c r="F21" s="79">
        <v>0</v>
      </c>
      <c r="G21" s="79">
        <v>0</v>
      </c>
      <c r="H21" s="79">
        <v>0</v>
      </c>
      <c r="I21" s="79">
        <v>0</v>
      </c>
      <c r="J21" s="79">
        <v>0</v>
      </c>
      <c r="K21" s="79">
        <v>0</v>
      </c>
      <c r="L21" s="79">
        <v>0</v>
      </c>
      <c r="M21" s="79">
        <v>0</v>
      </c>
      <c r="N21" s="86" t="s">
        <v>25</v>
      </c>
      <c r="O21" s="79">
        <v>75</v>
      </c>
      <c r="P21" s="79">
        <v>0</v>
      </c>
      <c r="Q21" s="79">
        <v>0</v>
      </c>
      <c r="R21" s="79">
        <v>0</v>
      </c>
      <c r="S21" s="79">
        <v>0</v>
      </c>
      <c r="T21" s="79">
        <v>0</v>
      </c>
      <c r="U21" s="79">
        <v>0</v>
      </c>
      <c r="V21" s="79">
        <v>0</v>
      </c>
      <c r="W21" s="79">
        <v>0</v>
      </c>
      <c r="X21" s="79">
        <v>0</v>
      </c>
      <c r="Y21" s="79">
        <f t="shared" si="0"/>
        <v>0</v>
      </c>
    </row>
    <row r="22" spans="1:25" ht="21.95" customHeight="1">
      <c r="A22" s="45" t="s">
        <v>26</v>
      </c>
      <c r="B22" s="115">
        <v>62</v>
      </c>
      <c r="C22" s="79">
        <v>588924</v>
      </c>
      <c r="D22" s="79">
        <v>4</v>
      </c>
      <c r="E22" s="79">
        <v>1</v>
      </c>
      <c r="F22" s="79">
        <v>0</v>
      </c>
      <c r="G22" s="79">
        <v>0</v>
      </c>
      <c r="H22" s="79">
        <v>0</v>
      </c>
      <c r="I22" s="79">
        <v>0</v>
      </c>
      <c r="J22" s="79">
        <v>0</v>
      </c>
      <c r="K22" s="79">
        <v>1</v>
      </c>
      <c r="L22" s="79">
        <v>0</v>
      </c>
      <c r="M22" s="79">
        <v>0</v>
      </c>
      <c r="N22" s="45" t="s">
        <v>26</v>
      </c>
      <c r="O22" s="115">
        <v>62</v>
      </c>
      <c r="P22" s="79">
        <v>588924</v>
      </c>
      <c r="Q22" s="79">
        <v>0</v>
      </c>
      <c r="R22" s="79">
        <v>0</v>
      </c>
      <c r="S22" s="79">
        <v>0</v>
      </c>
      <c r="T22" s="79">
        <v>0</v>
      </c>
      <c r="U22" s="79">
        <v>0</v>
      </c>
      <c r="V22" s="79">
        <v>0</v>
      </c>
      <c r="W22" s="79">
        <v>0</v>
      </c>
      <c r="X22" s="79">
        <v>0</v>
      </c>
      <c r="Y22" s="79">
        <f t="shared" si="0"/>
        <v>6</v>
      </c>
    </row>
    <row r="23" spans="1:25" ht="21.95" customHeight="1" thickBot="1">
      <c r="A23" s="275" t="s">
        <v>27</v>
      </c>
      <c r="B23" s="101">
        <f t="shared" ref="B23:M23" si="1">SUM(B5:B22)</f>
        <v>1433</v>
      </c>
      <c r="C23" s="101">
        <v>9906379789</v>
      </c>
      <c r="D23" s="101">
        <f t="shared" si="1"/>
        <v>31</v>
      </c>
      <c r="E23" s="101">
        <f t="shared" si="1"/>
        <v>14</v>
      </c>
      <c r="F23" s="101">
        <f t="shared" si="1"/>
        <v>32</v>
      </c>
      <c r="G23" s="101">
        <f t="shared" si="1"/>
        <v>4</v>
      </c>
      <c r="H23" s="101">
        <f t="shared" si="1"/>
        <v>1</v>
      </c>
      <c r="I23" s="101">
        <f t="shared" si="1"/>
        <v>8</v>
      </c>
      <c r="J23" s="101">
        <f t="shared" si="1"/>
        <v>3</v>
      </c>
      <c r="K23" s="101">
        <f t="shared" si="1"/>
        <v>50</v>
      </c>
      <c r="L23" s="101">
        <f t="shared" si="1"/>
        <v>6</v>
      </c>
      <c r="M23" s="101">
        <f t="shared" si="1"/>
        <v>1</v>
      </c>
      <c r="N23" s="275" t="s">
        <v>27</v>
      </c>
      <c r="O23" s="101">
        <f t="shared" ref="O23:X23" si="2">SUM(O5:O22)</f>
        <v>1433</v>
      </c>
      <c r="P23" s="101">
        <v>9906379789</v>
      </c>
      <c r="Q23" s="101">
        <f t="shared" si="2"/>
        <v>11</v>
      </c>
      <c r="R23" s="101">
        <f t="shared" si="2"/>
        <v>2</v>
      </c>
      <c r="S23" s="101">
        <f t="shared" si="2"/>
        <v>0</v>
      </c>
      <c r="T23" s="101">
        <f t="shared" si="2"/>
        <v>104</v>
      </c>
      <c r="U23" s="101">
        <f t="shared" si="2"/>
        <v>56</v>
      </c>
      <c r="V23" s="101">
        <f t="shared" si="2"/>
        <v>4</v>
      </c>
      <c r="W23" s="101">
        <f t="shared" si="2"/>
        <v>2</v>
      </c>
      <c r="X23" s="101">
        <f t="shared" si="2"/>
        <v>19</v>
      </c>
      <c r="Y23" s="101">
        <f t="shared" si="0"/>
        <v>348</v>
      </c>
    </row>
    <row r="24" spans="1:25" ht="18" customHeight="1" thickTop="1">
      <c r="M24" s="3" t="s">
        <v>44</v>
      </c>
    </row>
    <row r="25" spans="1:25" s="334" customFormat="1" ht="6.75" customHeight="1">
      <c r="C25" s="335"/>
      <c r="M25" s="3"/>
      <c r="P25" s="335"/>
    </row>
    <row r="26" spans="1:25" s="334" customFormat="1" ht="18" customHeight="1" thickBot="1">
      <c r="C26" s="335"/>
      <c r="M26" s="3"/>
      <c r="P26" s="335"/>
    </row>
    <row r="27" spans="1:25" s="328" customFormat="1" ht="19.5" customHeight="1">
      <c r="A27" s="378" t="s">
        <v>437</v>
      </c>
      <c r="B27" s="378"/>
      <c r="C27" s="378"/>
      <c r="D27" s="366">
        <v>119</v>
      </c>
      <c r="E27" s="366"/>
      <c r="F27" s="366"/>
      <c r="G27" s="366"/>
      <c r="H27" s="366"/>
      <c r="I27" s="366"/>
      <c r="J27" s="366"/>
      <c r="K27" s="366"/>
      <c r="L27" s="366"/>
      <c r="M27" s="366"/>
      <c r="N27" s="378" t="s">
        <v>437</v>
      </c>
      <c r="O27" s="378"/>
      <c r="P27" s="378"/>
      <c r="Q27" s="366">
        <v>120</v>
      </c>
      <c r="R27" s="366"/>
      <c r="S27" s="366"/>
      <c r="T27" s="366"/>
      <c r="U27" s="366"/>
      <c r="V27" s="366"/>
      <c r="W27" s="366"/>
      <c r="X27" s="366"/>
      <c r="Y27" s="366"/>
    </row>
    <row r="28" spans="1:25" ht="21.75" customHeight="1" thickBot="1">
      <c r="A28" s="275" t="s">
        <v>27</v>
      </c>
      <c r="B28" s="101">
        <v>1433</v>
      </c>
      <c r="C28" s="101">
        <v>9906379789.0000076</v>
      </c>
      <c r="D28" s="101">
        <v>31</v>
      </c>
      <c r="E28" s="101">
        <v>14</v>
      </c>
      <c r="F28" s="101">
        <v>32</v>
      </c>
      <c r="G28" s="101">
        <v>4</v>
      </c>
      <c r="H28" s="101">
        <v>1</v>
      </c>
      <c r="I28" s="101">
        <v>8</v>
      </c>
      <c r="J28" s="101">
        <v>3</v>
      </c>
      <c r="K28" s="101">
        <v>50</v>
      </c>
      <c r="L28" s="101">
        <v>6</v>
      </c>
      <c r="M28" s="101">
        <v>1</v>
      </c>
      <c r="N28" s="275" t="s">
        <v>27</v>
      </c>
      <c r="O28" s="101">
        <v>1433</v>
      </c>
      <c r="P28" s="101">
        <v>9906379789.0000076</v>
      </c>
      <c r="Q28" s="101">
        <v>11</v>
      </c>
      <c r="R28" s="101">
        <v>2</v>
      </c>
      <c r="S28" s="101">
        <v>0</v>
      </c>
      <c r="T28" s="101">
        <v>104</v>
      </c>
      <c r="U28" s="101">
        <v>56</v>
      </c>
      <c r="V28" s="101">
        <v>4</v>
      </c>
      <c r="W28" s="101">
        <v>2</v>
      </c>
      <c r="X28" s="101">
        <v>19</v>
      </c>
      <c r="Y28" s="101">
        <v>348</v>
      </c>
    </row>
    <row r="29" spans="1:25" ht="15" thickTop="1"/>
  </sheetData>
  <mergeCells count="17">
    <mergeCell ref="A1:M1"/>
    <mergeCell ref="N1:Y1"/>
    <mergeCell ref="A2:M2"/>
    <mergeCell ref="N2:Y2"/>
    <mergeCell ref="A3:A4"/>
    <mergeCell ref="B3:B4"/>
    <mergeCell ref="C3:C4"/>
    <mergeCell ref="D3:M3"/>
    <mergeCell ref="N3:N4"/>
    <mergeCell ref="O3:O4"/>
    <mergeCell ref="P3:P4"/>
    <mergeCell ref="Q3:X3"/>
    <mergeCell ref="Y3:Y4"/>
    <mergeCell ref="A27:C27"/>
    <mergeCell ref="D27:M27"/>
    <mergeCell ref="N27:P27"/>
    <mergeCell ref="Q27:Y27"/>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sheetPr>
    <tabColor rgb="FF00B050"/>
  </sheetPr>
  <dimension ref="A1:M50"/>
  <sheetViews>
    <sheetView rightToLeft="1" view="pageBreakPreview" zoomScaleSheetLayoutView="100" workbookViewId="0">
      <selection activeCell="V10" sqref="V10:V11"/>
    </sheetView>
  </sheetViews>
  <sheetFormatPr defaultRowHeight="14.25"/>
  <cols>
    <col min="1" max="1" width="8.875" style="273" customWidth="1"/>
    <col min="2" max="2" width="8.625" style="273" customWidth="1"/>
    <col min="3" max="3" width="12" style="273" customWidth="1"/>
    <col min="4" max="4" width="9.75" style="273" customWidth="1"/>
    <col min="5" max="5" width="9.5" style="302" customWidth="1"/>
    <col min="6" max="6" width="10.375" style="273" customWidth="1"/>
    <col min="7" max="7" width="7.375" style="273" customWidth="1"/>
    <col min="8" max="8" width="11.75" style="273" customWidth="1"/>
    <col min="9" max="9" width="14.625" style="277" customWidth="1"/>
    <col min="10" max="10" width="13.625" style="277" customWidth="1"/>
    <col min="11" max="11" width="12.625" style="277" customWidth="1"/>
    <col min="12" max="12" width="9.75" style="277" customWidth="1"/>
    <col min="13" max="13" width="8.25" style="273" customWidth="1"/>
    <col min="14" max="250" width="9.125" style="273"/>
    <col min="251" max="251" width="12.25" style="273" customWidth="1"/>
    <col min="252" max="252" width="10.375" style="273" customWidth="1"/>
    <col min="253" max="253" width="15" style="273" customWidth="1"/>
    <col min="254" max="255" width="12.125" style="273" customWidth="1"/>
    <col min="256" max="257" width="12" style="273" customWidth="1"/>
    <col min="258" max="258" width="15.375" style="273" customWidth="1"/>
    <col min="259" max="259" width="13.375" style="273" customWidth="1"/>
    <col min="260" max="260" width="13.625" style="273" customWidth="1"/>
    <col min="261" max="262" width="9.125" style="273"/>
    <col min="263" max="263" width="18" style="273" customWidth="1"/>
    <col min="264" max="506" width="9.125" style="273"/>
    <col min="507" max="507" width="12.25" style="273" customWidth="1"/>
    <col min="508" max="508" width="10.375" style="273" customWidth="1"/>
    <col min="509" max="509" width="15" style="273" customWidth="1"/>
    <col min="510" max="511" width="12.125" style="273" customWidth="1"/>
    <col min="512" max="513" width="12" style="273" customWidth="1"/>
    <col min="514" max="514" width="15.375" style="273" customWidth="1"/>
    <col min="515" max="515" width="13.375" style="273" customWidth="1"/>
    <col min="516" max="516" width="13.625" style="273" customWidth="1"/>
    <col min="517" max="518" width="9.125" style="273"/>
    <col min="519" max="519" width="18" style="273" customWidth="1"/>
    <col min="520" max="762" width="9.125" style="273"/>
    <col min="763" max="763" width="12.25" style="273" customWidth="1"/>
    <col min="764" max="764" width="10.375" style="273" customWidth="1"/>
    <col min="765" max="765" width="15" style="273" customWidth="1"/>
    <col min="766" max="767" width="12.125" style="273" customWidth="1"/>
    <col min="768" max="769" width="12" style="273" customWidth="1"/>
    <col min="770" max="770" width="15.375" style="273" customWidth="1"/>
    <col min="771" max="771" width="13.375" style="273" customWidth="1"/>
    <col min="772" max="772" width="13.625" style="273" customWidth="1"/>
    <col min="773" max="774" width="9.125" style="273"/>
    <col min="775" max="775" width="18" style="273" customWidth="1"/>
    <col min="776" max="1018" width="9.125" style="273"/>
    <col min="1019" max="1019" width="12.25" style="273" customWidth="1"/>
    <col min="1020" max="1020" width="10.375" style="273" customWidth="1"/>
    <col min="1021" max="1021" width="15" style="273" customWidth="1"/>
    <col min="1022" max="1023" width="12.125" style="273" customWidth="1"/>
    <col min="1024" max="1025" width="12" style="273" customWidth="1"/>
    <col min="1026" max="1026" width="15.375" style="273" customWidth="1"/>
    <col min="1027" max="1027" width="13.375" style="273" customWidth="1"/>
    <col min="1028" max="1028" width="13.625" style="273" customWidth="1"/>
    <col min="1029" max="1030" width="9.125" style="273"/>
    <col min="1031" max="1031" width="18" style="273" customWidth="1"/>
    <col min="1032" max="1274" width="9.125" style="273"/>
    <col min="1275" max="1275" width="12.25" style="273" customWidth="1"/>
    <col min="1276" max="1276" width="10.375" style="273" customWidth="1"/>
    <col min="1277" max="1277" width="15" style="273" customWidth="1"/>
    <col min="1278" max="1279" width="12.125" style="273" customWidth="1"/>
    <col min="1280" max="1281" width="12" style="273" customWidth="1"/>
    <col min="1282" max="1282" width="15.375" style="273" customWidth="1"/>
    <col min="1283" max="1283" width="13.375" style="273" customWidth="1"/>
    <col min="1284" max="1284" width="13.625" style="273" customWidth="1"/>
    <col min="1285" max="1286" width="9.125" style="273"/>
    <col min="1287" max="1287" width="18" style="273" customWidth="1"/>
    <col min="1288" max="1530" width="9.125" style="273"/>
    <col min="1531" max="1531" width="12.25" style="273" customWidth="1"/>
    <col min="1532" max="1532" width="10.375" style="273" customWidth="1"/>
    <col min="1533" max="1533" width="15" style="273" customWidth="1"/>
    <col min="1534" max="1535" width="12.125" style="273" customWidth="1"/>
    <col min="1536" max="1537" width="12" style="273" customWidth="1"/>
    <col min="1538" max="1538" width="15.375" style="273" customWidth="1"/>
    <col min="1539" max="1539" width="13.375" style="273" customWidth="1"/>
    <col min="1540" max="1540" width="13.625" style="273" customWidth="1"/>
    <col min="1541" max="1542" width="9.125" style="273"/>
    <col min="1543" max="1543" width="18" style="273" customWidth="1"/>
    <col min="1544" max="1786" width="9.125" style="273"/>
    <col min="1787" max="1787" width="12.25" style="273" customWidth="1"/>
    <col min="1788" max="1788" width="10.375" style="273" customWidth="1"/>
    <col min="1789" max="1789" width="15" style="273" customWidth="1"/>
    <col min="1790" max="1791" width="12.125" style="273" customWidth="1"/>
    <col min="1792" max="1793" width="12" style="273" customWidth="1"/>
    <col min="1794" max="1794" width="15.375" style="273" customWidth="1"/>
    <col min="1795" max="1795" width="13.375" style="273" customWidth="1"/>
    <col min="1796" max="1796" width="13.625" style="273" customWidth="1"/>
    <col min="1797" max="1798" width="9.125" style="273"/>
    <col min="1799" max="1799" width="18" style="273" customWidth="1"/>
    <col min="1800" max="2042" width="9.125" style="273"/>
    <col min="2043" max="2043" width="12.25" style="273" customWidth="1"/>
    <col min="2044" max="2044" width="10.375" style="273" customWidth="1"/>
    <col min="2045" max="2045" width="15" style="273" customWidth="1"/>
    <col min="2046" max="2047" width="12.125" style="273" customWidth="1"/>
    <col min="2048" max="2049" width="12" style="273" customWidth="1"/>
    <col min="2050" max="2050" width="15.375" style="273" customWidth="1"/>
    <col min="2051" max="2051" width="13.375" style="273" customWidth="1"/>
    <col min="2052" max="2052" width="13.625" style="273" customWidth="1"/>
    <col min="2053" max="2054" width="9.125" style="273"/>
    <col min="2055" max="2055" width="18" style="273" customWidth="1"/>
    <col min="2056" max="2298" width="9.125" style="273"/>
    <col min="2299" max="2299" width="12.25" style="273" customWidth="1"/>
    <col min="2300" max="2300" width="10.375" style="273" customWidth="1"/>
    <col min="2301" max="2301" width="15" style="273" customWidth="1"/>
    <col min="2302" max="2303" width="12.125" style="273" customWidth="1"/>
    <col min="2304" max="2305" width="12" style="273" customWidth="1"/>
    <col min="2306" max="2306" width="15.375" style="273" customWidth="1"/>
    <col min="2307" max="2307" width="13.375" style="273" customWidth="1"/>
    <col min="2308" max="2308" width="13.625" style="273" customWidth="1"/>
    <col min="2309" max="2310" width="9.125" style="273"/>
    <col min="2311" max="2311" width="18" style="273" customWidth="1"/>
    <col min="2312" max="2554" width="9.125" style="273"/>
    <col min="2555" max="2555" width="12.25" style="273" customWidth="1"/>
    <col min="2556" max="2556" width="10.375" style="273" customWidth="1"/>
    <col min="2557" max="2557" width="15" style="273" customWidth="1"/>
    <col min="2558" max="2559" width="12.125" style="273" customWidth="1"/>
    <col min="2560" max="2561" width="12" style="273" customWidth="1"/>
    <col min="2562" max="2562" width="15.375" style="273" customWidth="1"/>
    <col min="2563" max="2563" width="13.375" style="273" customWidth="1"/>
    <col min="2564" max="2564" width="13.625" style="273" customWidth="1"/>
    <col min="2565" max="2566" width="9.125" style="273"/>
    <col min="2567" max="2567" width="18" style="273" customWidth="1"/>
    <col min="2568" max="2810" width="9.125" style="273"/>
    <col min="2811" max="2811" width="12.25" style="273" customWidth="1"/>
    <col min="2812" max="2812" width="10.375" style="273" customWidth="1"/>
    <col min="2813" max="2813" width="15" style="273" customWidth="1"/>
    <col min="2814" max="2815" width="12.125" style="273" customWidth="1"/>
    <col min="2816" max="2817" width="12" style="273" customWidth="1"/>
    <col min="2818" max="2818" width="15.375" style="273" customWidth="1"/>
    <col min="2819" max="2819" width="13.375" style="273" customWidth="1"/>
    <col min="2820" max="2820" width="13.625" style="273" customWidth="1"/>
    <col min="2821" max="2822" width="9.125" style="273"/>
    <col min="2823" max="2823" width="18" style="273" customWidth="1"/>
    <col min="2824" max="3066" width="9.125" style="273"/>
    <col min="3067" max="3067" width="12.25" style="273" customWidth="1"/>
    <col min="3068" max="3068" width="10.375" style="273" customWidth="1"/>
    <col min="3069" max="3069" width="15" style="273" customWidth="1"/>
    <col min="3070" max="3071" width="12.125" style="273" customWidth="1"/>
    <col min="3072" max="3073" width="12" style="273" customWidth="1"/>
    <col min="3074" max="3074" width="15.375" style="273" customWidth="1"/>
    <col min="3075" max="3075" width="13.375" style="273" customWidth="1"/>
    <col min="3076" max="3076" width="13.625" style="273" customWidth="1"/>
    <col min="3077" max="3078" width="9.125" style="273"/>
    <col min="3079" max="3079" width="18" style="273" customWidth="1"/>
    <col min="3080" max="3322" width="9.125" style="273"/>
    <col min="3323" max="3323" width="12.25" style="273" customWidth="1"/>
    <col min="3324" max="3324" width="10.375" style="273" customWidth="1"/>
    <col min="3325" max="3325" width="15" style="273" customWidth="1"/>
    <col min="3326" max="3327" width="12.125" style="273" customWidth="1"/>
    <col min="3328" max="3329" width="12" style="273" customWidth="1"/>
    <col min="3330" max="3330" width="15.375" style="273" customWidth="1"/>
    <col min="3331" max="3331" width="13.375" style="273" customWidth="1"/>
    <col min="3332" max="3332" width="13.625" style="273" customWidth="1"/>
    <col min="3333" max="3334" width="9.125" style="273"/>
    <col min="3335" max="3335" width="18" style="273" customWidth="1"/>
    <col min="3336" max="3578" width="9.125" style="273"/>
    <col min="3579" max="3579" width="12.25" style="273" customWidth="1"/>
    <col min="3580" max="3580" width="10.375" style="273" customWidth="1"/>
    <col min="3581" max="3581" width="15" style="273" customWidth="1"/>
    <col min="3582" max="3583" width="12.125" style="273" customWidth="1"/>
    <col min="3584" max="3585" width="12" style="273" customWidth="1"/>
    <col min="3586" max="3586" width="15.375" style="273" customWidth="1"/>
    <col min="3587" max="3587" width="13.375" style="273" customWidth="1"/>
    <col min="3588" max="3588" width="13.625" style="273" customWidth="1"/>
    <col min="3589" max="3590" width="9.125" style="273"/>
    <col min="3591" max="3591" width="18" style="273" customWidth="1"/>
    <col min="3592" max="3834" width="9.125" style="273"/>
    <col min="3835" max="3835" width="12.25" style="273" customWidth="1"/>
    <col min="3836" max="3836" width="10.375" style="273" customWidth="1"/>
    <col min="3837" max="3837" width="15" style="273" customWidth="1"/>
    <col min="3838" max="3839" width="12.125" style="273" customWidth="1"/>
    <col min="3840" max="3841" width="12" style="273" customWidth="1"/>
    <col min="3842" max="3842" width="15.375" style="273" customWidth="1"/>
    <col min="3843" max="3843" width="13.375" style="273" customWidth="1"/>
    <col min="3844" max="3844" width="13.625" style="273" customWidth="1"/>
    <col min="3845" max="3846" width="9.125" style="273"/>
    <col min="3847" max="3847" width="18" style="273" customWidth="1"/>
    <col min="3848" max="4090" width="9.125" style="273"/>
    <col min="4091" max="4091" width="12.25" style="273" customWidth="1"/>
    <col min="4092" max="4092" width="10.375" style="273" customWidth="1"/>
    <col min="4093" max="4093" width="15" style="273" customWidth="1"/>
    <col min="4094" max="4095" width="12.125" style="273" customWidth="1"/>
    <col min="4096" max="4097" width="12" style="273" customWidth="1"/>
    <col min="4098" max="4098" width="15.375" style="273" customWidth="1"/>
    <col min="4099" max="4099" width="13.375" style="273" customWidth="1"/>
    <col min="4100" max="4100" width="13.625" style="273" customWidth="1"/>
    <col min="4101" max="4102" width="9.125" style="273"/>
    <col min="4103" max="4103" width="18" style="273" customWidth="1"/>
    <col min="4104" max="4346" width="9.125" style="273"/>
    <col min="4347" max="4347" width="12.25" style="273" customWidth="1"/>
    <col min="4348" max="4348" width="10.375" style="273" customWidth="1"/>
    <col min="4349" max="4349" width="15" style="273" customWidth="1"/>
    <col min="4350" max="4351" width="12.125" style="273" customWidth="1"/>
    <col min="4352" max="4353" width="12" style="273" customWidth="1"/>
    <col min="4354" max="4354" width="15.375" style="273" customWidth="1"/>
    <col min="4355" max="4355" width="13.375" style="273" customWidth="1"/>
    <col min="4356" max="4356" width="13.625" style="273" customWidth="1"/>
    <col min="4357" max="4358" width="9.125" style="273"/>
    <col min="4359" max="4359" width="18" style="273" customWidth="1"/>
    <col min="4360" max="4602" width="9.125" style="273"/>
    <col min="4603" max="4603" width="12.25" style="273" customWidth="1"/>
    <col min="4604" max="4604" width="10.375" style="273" customWidth="1"/>
    <col min="4605" max="4605" width="15" style="273" customWidth="1"/>
    <col min="4606" max="4607" width="12.125" style="273" customWidth="1"/>
    <col min="4608" max="4609" width="12" style="273" customWidth="1"/>
    <col min="4610" max="4610" width="15.375" style="273" customWidth="1"/>
    <col min="4611" max="4611" width="13.375" style="273" customWidth="1"/>
    <col min="4612" max="4612" width="13.625" style="273" customWidth="1"/>
    <col min="4613" max="4614" width="9.125" style="273"/>
    <col min="4615" max="4615" width="18" style="273" customWidth="1"/>
    <col min="4616" max="4858" width="9.125" style="273"/>
    <col min="4859" max="4859" width="12.25" style="273" customWidth="1"/>
    <col min="4860" max="4860" width="10.375" style="273" customWidth="1"/>
    <col min="4861" max="4861" width="15" style="273" customWidth="1"/>
    <col min="4862" max="4863" width="12.125" style="273" customWidth="1"/>
    <col min="4864" max="4865" width="12" style="273" customWidth="1"/>
    <col min="4866" max="4866" width="15.375" style="273" customWidth="1"/>
    <col min="4867" max="4867" width="13.375" style="273" customWidth="1"/>
    <col min="4868" max="4868" width="13.625" style="273" customWidth="1"/>
    <col min="4869" max="4870" width="9.125" style="273"/>
    <col min="4871" max="4871" width="18" style="273" customWidth="1"/>
    <col min="4872" max="5114" width="9.125" style="273"/>
    <col min="5115" max="5115" width="12.25" style="273" customWidth="1"/>
    <col min="5116" max="5116" width="10.375" style="273" customWidth="1"/>
    <col min="5117" max="5117" width="15" style="273" customWidth="1"/>
    <col min="5118" max="5119" width="12.125" style="273" customWidth="1"/>
    <col min="5120" max="5121" width="12" style="273" customWidth="1"/>
    <col min="5122" max="5122" width="15.375" style="273" customWidth="1"/>
    <col min="5123" max="5123" width="13.375" style="273" customWidth="1"/>
    <col min="5124" max="5124" width="13.625" style="273" customWidth="1"/>
    <col min="5125" max="5126" width="9.125" style="273"/>
    <col min="5127" max="5127" width="18" style="273" customWidth="1"/>
    <col min="5128" max="5370" width="9.125" style="273"/>
    <col min="5371" max="5371" width="12.25" style="273" customWidth="1"/>
    <col min="5372" max="5372" width="10.375" style="273" customWidth="1"/>
    <col min="5373" max="5373" width="15" style="273" customWidth="1"/>
    <col min="5374" max="5375" width="12.125" style="273" customWidth="1"/>
    <col min="5376" max="5377" width="12" style="273" customWidth="1"/>
    <col min="5378" max="5378" width="15.375" style="273" customWidth="1"/>
    <col min="5379" max="5379" width="13.375" style="273" customWidth="1"/>
    <col min="5380" max="5380" width="13.625" style="273" customWidth="1"/>
    <col min="5381" max="5382" width="9.125" style="273"/>
    <col min="5383" max="5383" width="18" style="273" customWidth="1"/>
    <col min="5384" max="5626" width="9.125" style="273"/>
    <col min="5627" max="5627" width="12.25" style="273" customWidth="1"/>
    <col min="5628" max="5628" width="10.375" style="273" customWidth="1"/>
    <col min="5629" max="5629" width="15" style="273" customWidth="1"/>
    <col min="5630" max="5631" width="12.125" style="273" customWidth="1"/>
    <col min="5632" max="5633" width="12" style="273" customWidth="1"/>
    <col min="5634" max="5634" width="15.375" style="273" customWidth="1"/>
    <col min="5635" max="5635" width="13.375" style="273" customWidth="1"/>
    <col min="5636" max="5636" width="13.625" style="273" customWidth="1"/>
    <col min="5637" max="5638" width="9.125" style="273"/>
    <col min="5639" max="5639" width="18" style="273" customWidth="1"/>
    <col min="5640" max="5882" width="9.125" style="273"/>
    <col min="5883" max="5883" width="12.25" style="273" customWidth="1"/>
    <col min="5884" max="5884" width="10.375" style="273" customWidth="1"/>
    <col min="5885" max="5885" width="15" style="273" customWidth="1"/>
    <col min="5886" max="5887" width="12.125" style="273" customWidth="1"/>
    <col min="5888" max="5889" width="12" style="273" customWidth="1"/>
    <col min="5890" max="5890" width="15.375" style="273" customWidth="1"/>
    <col min="5891" max="5891" width="13.375" style="273" customWidth="1"/>
    <col min="5892" max="5892" width="13.625" style="273" customWidth="1"/>
    <col min="5893" max="5894" width="9.125" style="273"/>
    <col min="5895" max="5895" width="18" style="273" customWidth="1"/>
    <col min="5896" max="6138" width="9.125" style="273"/>
    <col min="6139" max="6139" width="12.25" style="273" customWidth="1"/>
    <col min="6140" max="6140" width="10.375" style="273" customWidth="1"/>
    <col min="6141" max="6141" width="15" style="273" customWidth="1"/>
    <col min="6142" max="6143" width="12.125" style="273" customWidth="1"/>
    <col min="6144" max="6145" width="12" style="273" customWidth="1"/>
    <col min="6146" max="6146" width="15.375" style="273" customWidth="1"/>
    <col min="6147" max="6147" width="13.375" style="273" customWidth="1"/>
    <col min="6148" max="6148" width="13.625" style="273" customWidth="1"/>
    <col min="6149" max="6150" width="9.125" style="273"/>
    <col min="6151" max="6151" width="18" style="273" customWidth="1"/>
    <col min="6152" max="6394" width="9.125" style="273"/>
    <col min="6395" max="6395" width="12.25" style="273" customWidth="1"/>
    <col min="6396" max="6396" width="10.375" style="273" customWidth="1"/>
    <col min="6397" max="6397" width="15" style="273" customWidth="1"/>
    <col min="6398" max="6399" width="12.125" style="273" customWidth="1"/>
    <col min="6400" max="6401" width="12" style="273" customWidth="1"/>
    <col min="6402" max="6402" width="15.375" style="273" customWidth="1"/>
    <col min="6403" max="6403" width="13.375" style="273" customWidth="1"/>
    <col min="6404" max="6404" width="13.625" style="273" customWidth="1"/>
    <col min="6405" max="6406" width="9.125" style="273"/>
    <col min="6407" max="6407" width="18" style="273" customWidth="1"/>
    <col min="6408" max="6650" width="9.125" style="273"/>
    <col min="6651" max="6651" width="12.25" style="273" customWidth="1"/>
    <col min="6652" max="6652" width="10.375" style="273" customWidth="1"/>
    <col min="6653" max="6653" width="15" style="273" customWidth="1"/>
    <col min="6654" max="6655" width="12.125" style="273" customWidth="1"/>
    <col min="6656" max="6657" width="12" style="273" customWidth="1"/>
    <col min="6658" max="6658" width="15.375" style="273" customWidth="1"/>
    <col min="6659" max="6659" width="13.375" style="273" customWidth="1"/>
    <col min="6660" max="6660" width="13.625" style="273" customWidth="1"/>
    <col min="6661" max="6662" width="9.125" style="273"/>
    <col min="6663" max="6663" width="18" style="273" customWidth="1"/>
    <col min="6664" max="6906" width="9.125" style="273"/>
    <col min="6907" max="6907" width="12.25" style="273" customWidth="1"/>
    <col min="6908" max="6908" width="10.375" style="273" customWidth="1"/>
    <col min="6909" max="6909" width="15" style="273" customWidth="1"/>
    <col min="6910" max="6911" width="12.125" style="273" customWidth="1"/>
    <col min="6912" max="6913" width="12" style="273" customWidth="1"/>
    <col min="6914" max="6914" width="15.375" style="273" customWidth="1"/>
    <col min="6915" max="6915" width="13.375" style="273" customWidth="1"/>
    <col min="6916" max="6916" width="13.625" style="273" customWidth="1"/>
    <col min="6917" max="6918" width="9.125" style="273"/>
    <col min="6919" max="6919" width="18" style="273" customWidth="1"/>
    <col min="6920" max="7162" width="9.125" style="273"/>
    <col min="7163" max="7163" width="12.25" style="273" customWidth="1"/>
    <col min="7164" max="7164" width="10.375" style="273" customWidth="1"/>
    <col min="7165" max="7165" width="15" style="273" customWidth="1"/>
    <col min="7166" max="7167" width="12.125" style="273" customWidth="1"/>
    <col min="7168" max="7169" width="12" style="273" customWidth="1"/>
    <col min="7170" max="7170" width="15.375" style="273" customWidth="1"/>
    <col min="7171" max="7171" width="13.375" style="273" customWidth="1"/>
    <col min="7172" max="7172" width="13.625" style="273" customWidth="1"/>
    <col min="7173" max="7174" width="9.125" style="273"/>
    <col min="7175" max="7175" width="18" style="273" customWidth="1"/>
    <col min="7176" max="7418" width="9.125" style="273"/>
    <col min="7419" max="7419" width="12.25" style="273" customWidth="1"/>
    <col min="7420" max="7420" width="10.375" style="273" customWidth="1"/>
    <col min="7421" max="7421" width="15" style="273" customWidth="1"/>
    <col min="7422" max="7423" width="12.125" style="273" customWidth="1"/>
    <col min="7424" max="7425" width="12" style="273" customWidth="1"/>
    <col min="7426" max="7426" width="15.375" style="273" customWidth="1"/>
    <col min="7427" max="7427" width="13.375" style="273" customWidth="1"/>
    <col min="7428" max="7428" width="13.625" style="273" customWidth="1"/>
    <col min="7429" max="7430" width="9.125" style="273"/>
    <col min="7431" max="7431" width="18" style="273" customWidth="1"/>
    <col min="7432" max="7674" width="9.125" style="273"/>
    <col min="7675" max="7675" width="12.25" style="273" customWidth="1"/>
    <col min="7676" max="7676" width="10.375" style="273" customWidth="1"/>
    <col min="7677" max="7677" width="15" style="273" customWidth="1"/>
    <col min="7678" max="7679" width="12.125" style="273" customWidth="1"/>
    <col min="7680" max="7681" width="12" style="273" customWidth="1"/>
    <col min="7682" max="7682" width="15.375" style="273" customWidth="1"/>
    <col min="7683" max="7683" width="13.375" style="273" customWidth="1"/>
    <col min="7684" max="7684" width="13.625" style="273" customWidth="1"/>
    <col min="7685" max="7686" width="9.125" style="273"/>
    <col min="7687" max="7687" width="18" style="273" customWidth="1"/>
    <col min="7688" max="7930" width="9.125" style="273"/>
    <col min="7931" max="7931" width="12.25" style="273" customWidth="1"/>
    <col min="7932" max="7932" width="10.375" style="273" customWidth="1"/>
    <col min="7933" max="7933" width="15" style="273" customWidth="1"/>
    <col min="7934" max="7935" width="12.125" style="273" customWidth="1"/>
    <col min="7936" max="7937" width="12" style="273" customWidth="1"/>
    <col min="7938" max="7938" width="15.375" style="273" customWidth="1"/>
    <col min="7939" max="7939" width="13.375" style="273" customWidth="1"/>
    <col min="7940" max="7940" width="13.625" style="273" customWidth="1"/>
    <col min="7941" max="7942" width="9.125" style="273"/>
    <col min="7943" max="7943" width="18" style="273" customWidth="1"/>
    <col min="7944" max="8186" width="9.125" style="273"/>
    <col min="8187" max="8187" width="12.25" style="273" customWidth="1"/>
    <col min="8188" max="8188" width="10.375" style="273" customWidth="1"/>
    <col min="8189" max="8189" width="15" style="273" customWidth="1"/>
    <col min="8190" max="8191" width="12.125" style="273" customWidth="1"/>
    <col min="8192" max="8193" width="12" style="273" customWidth="1"/>
    <col min="8194" max="8194" width="15.375" style="273" customWidth="1"/>
    <col min="8195" max="8195" width="13.375" style="273" customWidth="1"/>
    <col min="8196" max="8196" width="13.625" style="273" customWidth="1"/>
    <col min="8197" max="8198" width="9.125" style="273"/>
    <col min="8199" max="8199" width="18" style="273" customWidth="1"/>
    <col min="8200" max="8442" width="9.125" style="273"/>
    <col min="8443" max="8443" width="12.25" style="273" customWidth="1"/>
    <col min="8444" max="8444" width="10.375" style="273" customWidth="1"/>
    <col min="8445" max="8445" width="15" style="273" customWidth="1"/>
    <col min="8446" max="8447" width="12.125" style="273" customWidth="1"/>
    <col min="8448" max="8449" width="12" style="273" customWidth="1"/>
    <col min="8450" max="8450" width="15.375" style="273" customWidth="1"/>
    <col min="8451" max="8451" width="13.375" style="273" customWidth="1"/>
    <col min="8452" max="8452" width="13.625" style="273" customWidth="1"/>
    <col min="8453" max="8454" width="9.125" style="273"/>
    <col min="8455" max="8455" width="18" style="273" customWidth="1"/>
    <col min="8456" max="8698" width="9.125" style="273"/>
    <col min="8699" max="8699" width="12.25" style="273" customWidth="1"/>
    <col min="8700" max="8700" width="10.375" style="273" customWidth="1"/>
    <col min="8701" max="8701" width="15" style="273" customWidth="1"/>
    <col min="8702" max="8703" width="12.125" style="273" customWidth="1"/>
    <col min="8704" max="8705" width="12" style="273" customWidth="1"/>
    <col min="8706" max="8706" width="15.375" style="273" customWidth="1"/>
    <col min="8707" max="8707" width="13.375" style="273" customWidth="1"/>
    <col min="8708" max="8708" width="13.625" style="273" customWidth="1"/>
    <col min="8709" max="8710" width="9.125" style="273"/>
    <col min="8711" max="8711" width="18" style="273" customWidth="1"/>
    <col min="8712" max="8954" width="9.125" style="273"/>
    <col min="8955" max="8955" width="12.25" style="273" customWidth="1"/>
    <col min="8956" max="8956" width="10.375" style="273" customWidth="1"/>
    <col min="8957" max="8957" width="15" style="273" customWidth="1"/>
    <col min="8958" max="8959" width="12.125" style="273" customWidth="1"/>
    <col min="8960" max="8961" width="12" style="273" customWidth="1"/>
    <col min="8962" max="8962" width="15.375" style="273" customWidth="1"/>
    <col min="8963" max="8963" width="13.375" style="273" customWidth="1"/>
    <col min="8964" max="8964" width="13.625" style="273" customWidth="1"/>
    <col min="8965" max="8966" width="9.125" style="273"/>
    <col min="8967" max="8967" width="18" style="273" customWidth="1"/>
    <col min="8968" max="9210" width="9.125" style="273"/>
    <col min="9211" max="9211" width="12.25" style="273" customWidth="1"/>
    <col min="9212" max="9212" width="10.375" style="273" customWidth="1"/>
    <col min="9213" max="9213" width="15" style="273" customWidth="1"/>
    <col min="9214" max="9215" width="12.125" style="273" customWidth="1"/>
    <col min="9216" max="9217" width="12" style="273" customWidth="1"/>
    <col min="9218" max="9218" width="15.375" style="273" customWidth="1"/>
    <col min="9219" max="9219" width="13.375" style="273" customWidth="1"/>
    <col min="9220" max="9220" width="13.625" style="273" customWidth="1"/>
    <col min="9221" max="9222" width="9.125" style="273"/>
    <col min="9223" max="9223" width="18" style="273" customWidth="1"/>
    <col min="9224" max="9466" width="9.125" style="273"/>
    <col min="9467" max="9467" width="12.25" style="273" customWidth="1"/>
    <col min="9468" max="9468" width="10.375" style="273" customWidth="1"/>
    <col min="9469" max="9469" width="15" style="273" customWidth="1"/>
    <col min="9470" max="9471" width="12.125" style="273" customWidth="1"/>
    <col min="9472" max="9473" width="12" style="273" customWidth="1"/>
    <col min="9474" max="9474" width="15.375" style="273" customWidth="1"/>
    <col min="9475" max="9475" width="13.375" style="273" customWidth="1"/>
    <col min="9476" max="9476" width="13.625" style="273" customWidth="1"/>
    <col min="9477" max="9478" width="9.125" style="273"/>
    <col min="9479" max="9479" width="18" style="273" customWidth="1"/>
    <col min="9480" max="9722" width="9.125" style="273"/>
    <col min="9723" max="9723" width="12.25" style="273" customWidth="1"/>
    <col min="9724" max="9724" width="10.375" style="273" customWidth="1"/>
    <col min="9725" max="9725" width="15" style="273" customWidth="1"/>
    <col min="9726" max="9727" width="12.125" style="273" customWidth="1"/>
    <col min="9728" max="9729" width="12" style="273" customWidth="1"/>
    <col min="9730" max="9730" width="15.375" style="273" customWidth="1"/>
    <col min="9731" max="9731" width="13.375" style="273" customWidth="1"/>
    <col min="9732" max="9732" width="13.625" style="273" customWidth="1"/>
    <col min="9733" max="9734" width="9.125" style="273"/>
    <col min="9735" max="9735" width="18" style="273" customWidth="1"/>
    <col min="9736" max="9978" width="9.125" style="273"/>
    <col min="9979" max="9979" width="12.25" style="273" customWidth="1"/>
    <col min="9980" max="9980" width="10.375" style="273" customWidth="1"/>
    <col min="9981" max="9981" width="15" style="273" customWidth="1"/>
    <col min="9982" max="9983" width="12.125" style="273" customWidth="1"/>
    <col min="9984" max="9985" width="12" style="273" customWidth="1"/>
    <col min="9986" max="9986" width="15.375" style="273" customWidth="1"/>
    <col min="9987" max="9987" width="13.375" style="273" customWidth="1"/>
    <col min="9988" max="9988" width="13.625" style="273" customWidth="1"/>
    <col min="9989" max="9990" width="9.125" style="273"/>
    <col min="9991" max="9991" width="18" style="273" customWidth="1"/>
    <col min="9992" max="10234" width="9.125" style="273"/>
    <col min="10235" max="10235" width="12.25" style="273" customWidth="1"/>
    <col min="10236" max="10236" width="10.375" style="273" customWidth="1"/>
    <col min="10237" max="10237" width="15" style="273" customWidth="1"/>
    <col min="10238" max="10239" width="12.125" style="273" customWidth="1"/>
    <col min="10240" max="10241" width="12" style="273" customWidth="1"/>
    <col min="10242" max="10242" width="15.375" style="273" customWidth="1"/>
    <col min="10243" max="10243" width="13.375" style="273" customWidth="1"/>
    <col min="10244" max="10244" width="13.625" style="273" customWidth="1"/>
    <col min="10245" max="10246" width="9.125" style="273"/>
    <col min="10247" max="10247" width="18" style="273" customWidth="1"/>
    <col min="10248" max="10490" width="9.125" style="273"/>
    <col min="10491" max="10491" width="12.25" style="273" customWidth="1"/>
    <col min="10492" max="10492" width="10.375" style="273" customWidth="1"/>
    <col min="10493" max="10493" width="15" style="273" customWidth="1"/>
    <col min="10494" max="10495" width="12.125" style="273" customWidth="1"/>
    <col min="10496" max="10497" width="12" style="273" customWidth="1"/>
    <col min="10498" max="10498" width="15.375" style="273" customWidth="1"/>
    <col min="10499" max="10499" width="13.375" style="273" customWidth="1"/>
    <col min="10500" max="10500" width="13.625" style="273" customWidth="1"/>
    <col min="10501" max="10502" width="9.125" style="273"/>
    <col min="10503" max="10503" width="18" style="273" customWidth="1"/>
    <col min="10504" max="10746" width="9.125" style="273"/>
    <col min="10747" max="10747" width="12.25" style="273" customWidth="1"/>
    <col min="10748" max="10748" width="10.375" style="273" customWidth="1"/>
    <col min="10749" max="10749" width="15" style="273" customWidth="1"/>
    <col min="10750" max="10751" width="12.125" style="273" customWidth="1"/>
    <col min="10752" max="10753" width="12" style="273" customWidth="1"/>
    <col min="10754" max="10754" width="15.375" style="273" customWidth="1"/>
    <col min="10755" max="10755" width="13.375" style="273" customWidth="1"/>
    <col min="10756" max="10756" width="13.625" style="273" customWidth="1"/>
    <col min="10757" max="10758" width="9.125" style="273"/>
    <col min="10759" max="10759" width="18" style="273" customWidth="1"/>
    <col min="10760" max="11002" width="9.125" style="273"/>
    <col min="11003" max="11003" width="12.25" style="273" customWidth="1"/>
    <col min="11004" max="11004" width="10.375" style="273" customWidth="1"/>
    <col min="11005" max="11005" width="15" style="273" customWidth="1"/>
    <col min="11006" max="11007" width="12.125" style="273" customWidth="1"/>
    <col min="11008" max="11009" width="12" style="273" customWidth="1"/>
    <col min="11010" max="11010" width="15.375" style="273" customWidth="1"/>
    <col min="11011" max="11011" width="13.375" style="273" customWidth="1"/>
    <col min="11012" max="11012" width="13.625" style="273" customWidth="1"/>
    <col min="11013" max="11014" width="9.125" style="273"/>
    <col min="11015" max="11015" width="18" style="273" customWidth="1"/>
    <col min="11016" max="11258" width="9.125" style="273"/>
    <col min="11259" max="11259" width="12.25" style="273" customWidth="1"/>
    <col min="11260" max="11260" width="10.375" style="273" customWidth="1"/>
    <col min="11261" max="11261" width="15" style="273" customWidth="1"/>
    <col min="11262" max="11263" width="12.125" style="273" customWidth="1"/>
    <col min="11264" max="11265" width="12" style="273" customWidth="1"/>
    <col min="11266" max="11266" width="15.375" style="273" customWidth="1"/>
    <col min="11267" max="11267" width="13.375" style="273" customWidth="1"/>
    <col min="11268" max="11268" width="13.625" style="273" customWidth="1"/>
    <col min="11269" max="11270" width="9.125" style="273"/>
    <col min="11271" max="11271" width="18" style="273" customWidth="1"/>
    <col min="11272" max="11514" width="9.125" style="273"/>
    <col min="11515" max="11515" width="12.25" style="273" customWidth="1"/>
    <col min="11516" max="11516" width="10.375" style="273" customWidth="1"/>
    <col min="11517" max="11517" width="15" style="273" customWidth="1"/>
    <col min="11518" max="11519" width="12.125" style="273" customWidth="1"/>
    <col min="11520" max="11521" width="12" style="273" customWidth="1"/>
    <col min="11522" max="11522" width="15.375" style="273" customWidth="1"/>
    <col min="11523" max="11523" width="13.375" style="273" customWidth="1"/>
    <col min="11524" max="11524" width="13.625" style="273" customWidth="1"/>
    <col min="11525" max="11526" width="9.125" style="273"/>
    <col min="11527" max="11527" width="18" style="273" customWidth="1"/>
    <col min="11528" max="11770" width="9.125" style="273"/>
    <col min="11771" max="11771" width="12.25" style="273" customWidth="1"/>
    <col min="11772" max="11772" width="10.375" style="273" customWidth="1"/>
    <col min="11773" max="11773" width="15" style="273" customWidth="1"/>
    <col min="11774" max="11775" width="12.125" style="273" customWidth="1"/>
    <col min="11776" max="11777" width="12" style="273" customWidth="1"/>
    <col min="11778" max="11778" width="15.375" style="273" customWidth="1"/>
    <col min="11779" max="11779" width="13.375" style="273" customWidth="1"/>
    <col min="11780" max="11780" width="13.625" style="273" customWidth="1"/>
    <col min="11781" max="11782" width="9.125" style="273"/>
    <col min="11783" max="11783" width="18" style="273" customWidth="1"/>
    <col min="11784" max="12026" width="9.125" style="273"/>
    <col min="12027" max="12027" width="12.25" style="273" customWidth="1"/>
    <col min="12028" max="12028" width="10.375" style="273" customWidth="1"/>
    <col min="12029" max="12029" width="15" style="273" customWidth="1"/>
    <col min="12030" max="12031" width="12.125" style="273" customWidth="1"/>
    <col min="12032" max="12033" width="12" style="273" customWidth="1"/>
    <col min="12034" max="12034" width="15.375" style="273" customWidth="1"/>
    <col min="12035" max="12035" width="13.375" style="273" customWidth="1"/>
    <col min="12036" max="12036" width="13.625" style="273" customWidth="1"/>
    <col min="12037" max="12038" width="9.125" style="273"/>
    <col min="12039" max="12039" width="18" style="273" customWidth="1"/>
    <col min="12040" max="12282" width="9.125" style="273"/>
    <col min="12283" max="12283" width="12.25" style="273" customWidth="1"/>
    <col min="12284" max="12284" width="10.375" style="273" customWidth="1"/>
    <col min="12285" max="12285" width="15" style="273" customWidth="1"/>
    <col min="12286" max="12287" width="12.125" style="273" customWidth="1"/>
    <col min="12288" max="12289" width="12" style="273" customWidth="1"/>
    <col min="12290" max="12290" width="15.375" style="273" customWidth="1"/>
    <col min="12291" max="12291" width="13.375" style="273" customWidth="1"/>
    <col min="12292" max="12292" width="13.625" style="273" customWidth="1"/>
    <col min="12293" max="12294" width="9.125" style="273"/>
    <col min="12295" max="12295" width="18" style="273" customWidth="1"/>
    <col min="12296" max="12538" width="9.125" style="273"/>
    <col min="12539" max="12539" width="12.25" style="273" customWidth="1"/>
    <col min="12540" max="12540" width="10.375" style="273" customWidth="1"/>
    <col min="12541" max="12541" width="15" style="273" customWidth="1"/>
    <col min="12542" max="12543" width="12.125" style="273" customWidth="1"/>
    <col min="12544" max="12545" width="12" style="273" customWidth="1"/>
    <col min="12546" max="12546" width="15.375" style="273" customWidth="1"/>
    <col min="12547" max="12547" width="13.375" style="273" customWidth="1"/>
    <col min="12548" max="12548" width="13.625" style="273" customWidth="1"/>
    <col min="12549" max="12550" width="9.125" style="273"/>
    <col min="12551" max="12551" width="18" style="273" customWidth="1"/>
    <col min="12552" max="12794" width="9.125" style="273"/>
    <col min="12795" max="12795" width="12.25" style="273" customWidth="1"/>
    <col min="12796" max="12796" width="10.375" style="273" customWidth="1"/>
    <col min="12797" max="12797" width="15" style="273" customWidth="1"/>
    <col min="12798" max="12799" width="12.125" style="273" customWidth="1"/>
    <col min="12800" max="12801" width="12" style="273" customWidth="1"/>
    <col min="12802" max="12802" width="15.375" style="273" customWidth="1"/>
    <col min="12803" max="12803" width="13.375" style="273" customWidth="1"/>
    <col min="12804" max="12804" width="13.625" style="273" customWidth="1"/>
    <col min="12805" max="12806" width="9.125" style="273"/>
    <col min="12807" max="12807" width="18" style="273" customWidth="1"/>
    <col min="12808" max="13050" width="9.125" style="273"/>
    <col min="13051" max="13051" width="12.25" style="273" customWidth="1"/>
    <col min="13052" max="13052" width="10.375" style="273" customWidth="1"/>
    <col min="13053" max="13053" width="15" style="273" customWidth="1"/>
    <col min="13054" max="13055" width="12.125" style="273" customWidth="1"/>
    <col min="13056" max="13057" width="12" style="273" customWidth="1"/>
    <col min="13058" max="13058" width="15.375" style="273" customWidth="1"/>
    <col min="13059" max="13059" width="13.375" style="273" customWidth="1"/>
    <col min="13060" max="13060" width="13.625" style="273" customWidth="1"/>
    <col min="13061" max="13062" width="9.125" style="273"/>
    <col min="13063" max="13063" width="18" style="273" customWidth="1"/>
    <col min="13064" max="13306" width="9.125" style="273"/>
    <col min="13307" max="13307" width="12.25" style="273" customWidth="1"/>
    <col min="13308" max="13308" width="10.375" style="273" customWidth="1"/>
    <col min="13309" max="13309" width="15" style="273" customWidth="1"/>
    <col min="13310" max="13311" width="12.125" style="273" customWidth="1"/>
    <col min="13312" max="13313" width="12" style="273" customWidth="1"/>
    <col min="13314" max="13314" width="15.375" style="273" customWidth="1"/>
    <col min="13315" max="13315" width="13.375" style="273" customWidth="1"/>
    <col min="13316" max="13316" width="13.625" style="273" customWidth="1"/>
    <col min="13317" max="13318" width="9.125" style="273"/>
    <col min="13319" max="13319" width="18" style="273" customWidth="1"/>
    <col min="13320" max="13562" width="9.125" style="273"/>
    <col min="13563" max="13563" width="12.25" style="273" customWidth="1"/>
    <col min="13564" max="13564" width="10.375" style="273" customWidth="1"/>
    <col min="13565" max="13565" width="15" style="273" customWidth="1"/>
    <col min="13566" max="13567" width="12.125" style="273" customWidth="1"/>
    <col min="13568" max="13569" width="12" style="273" customWidth="1"/>
    <col min="13570" max="13570" width="15.375" style="273" customWidth="1"/>
    <col min="13571" max="13571" width="13.375" style="273" customWidth="1"/>
    <col min="13572" max="13572" width="13.625" style="273" customWidth="1"/>
    <col min="13573" max="13574" width="9.125" style="273"/>
    <col min="13575" max="13575" width="18" style="273" customWidth="1"/>
    <col min="13576" max="13818" width="9.125" style="273"/>
    <col min="13819" max="13819" width="12.25" style="273" customWidth="1"/>
    <col min="13820" max="13820" width="10.375" style="273" customWidth="1"/>
    <col min="13821" max="13821" width="15" style="273" customWidth="1"/>
    <col min="13822" max="13823" width="12.125" style="273" customWidth="1"/>
    <col min="13824" max="13825" width="12" style="273" customWidth="1"/>
    <col min="13826" max="13826" width="15.375" style="273" customWidth="1"/>
    <col min="13827" max="13827" width="13.375" style="273" customWidth="1"/>
    <col min="13828" max="13828" width="13.625" style="273" customWidth="1"/>
    <col min="13829" max="13830" width="9.125" style="273"/>
    <col min="13831" max="13831" width="18" style="273" customWidth="1"/>
    <col min="13832" max="14074" width="9.125" style="273"/>
    <col min="14075" max="14075" width="12.25" style="273" customWidth="1"/>
    <col min="14076" max="14076" width="10.375" style="273" customWidth="1"/>
    <col min="14077" max="14077" width="15" style="273" customWidth="1"/>
    <col min="14078" max="14079" width="12.125" style="273" customWidth="1"/>
    <col min="14080" max="14081" width="12" style="273" customWidth="1"/>
    <col min="14082" max="14082" width="15.375" style="273" customWidth="1"/>
    <col min="14083" max="14083" width="13.375" style="273" customWidth="1"/>
    <col min="14084" max="14084" width="13.625" style="273" customWidth="1"/>
    <col min="14085" max="14086" width="9.125" style="273"/>
    <col min="14087" max="14087" width="18" style="273" customWidth="1"/>
    <col min="14088" max="14330" width="9.125" style="273"/>
    <col min="14331" max="14331" width="12.25" style="273" customWidth="1"/>
    <col min="14332" max="14332" width="10.375" style="273" customWidth="1"/>
    <col min="14333" max="14333" width="15" style="273" customWidth="1"/>
    <col min="14334" max="14335" width="12.125" style="273" customWidth="1"/>
    <col min="14336" max="14337" width="12" style="273" customWidth="1"/>
    <col min="14338" max="14338" width="15.375" style="273" customWidth="1"/>
    <col min="14339" max="14339" width="13.375" style="273" customWidth="1"/>
    <col min="14340" max="14340" width="13.625" style="273" customWidth="1"/>
    <col min="14341" max="14342" width="9.125" style="273"/>
    <col min="14343" max="14343" width="18" style="273" customWidth="1"/>
    <col min="14344" max="14586" width="9.125" style="273"/>
    <col min="14587" max="14587" width="12.25" style="273" customWidth="1"/>
    <col min="14588" max="14588" width="10.375" style="273" customWidth="1"/>
    <col min="14589" max="14589" width="15" style="273" customWidth="1"/>
    <col min="14590" max="14591" width="12.125" style="273" customWidth="1"/>
    <col min="14592" max="14593" width="12" style="273" customWidth="1"/>
    <col min="14594" max="14594" width="15.375" style="273" customWidth="1"/>
    <col min="14595" max="14595" width="13.375" style="273" customWidth="1"/>
    <col min="14596" max="14596" width="13.625" style="273" customWidth="1"/>
    <col min="14597" max="14598" width="9.125" style="273"/>
    <col min="14599" max="14599" width="18" style="273" customWidth="1"/>
    <col min="14600" max="14842" width="9.125" style="273"/>
    <col min="14843" max="14843" width="12.25" style="273" customWidth="1"/>
    <col min="14844" max="14844" width="10.375" style="273" customWidth="1"/>
    <col min="14845" max="14845" width="15" style="273" customWidth="1"/>
    <col min="14846" max="14847" width="12.125" style="273" customWidth="1"/>
    <col min="14848" max="14849" width="12" style="273" customWidth="1"/>
    <col min="14850" max="14850" width="15.375" style="273" customWidth="1"/>
    <col min="14851" max="14851" width="13.375" style="273" customWidth="1"/>
    <col min="14852" max="14852" width="13.625" style="273" customWidth="1"/>
    <col min="14853" max="14854" width="9.125" style="273"/>
    <col min="14855" max="14855" width="18" style="273" customWidth="1"/>
    <col min="14856" max="15098" width="9.125" style="273"/>
    <col min="15099" max="15099" width="12.25" style="273" customWidth="1"/>
    <col min="15100" max="15100" width="10.375" style="273" customWidth="1"/>
    <col min="15101" max="15101" width="15" style="273" customWidth="1"/>
    <col min="15102" max="15103" width="12.125" style="273" customWidth="1"/>
    <col min="15104" max="15105" width="12" style="273" customWidth="1"/>
    <col min="15106" max="15106" width="15.375" style="273" customWidth="1"/>
    <col min="15107" max="15107" width="13.375" style="273" customWidth="1"/>
    <col min="15108" max="15108" width="13.625" style="273" customWidth="1"/>
    <col min="15109" max="15110" width="9.125" style="273"/>
    <col min="15111" max="15111" width="18" style="273" customWidth="1"/>
    <col min="15112" max="15354" width="9.125" style="273"/>
    <col min="15355" max="15355" width="12.25" style="273" customWidth="1"/>
    <col min="15356" max="15356" width="10.375" style="273" customWidth="1"/>
    <col min="15357" max="15357" width="15" style="273" customWidth="1"/>
    <col min="15358" max="15359" width="12.125" style="273" customWidth="1"/>
    <col min="15360" max="15361" width="12" style="273" customWidth="1"/>
    <col min="15362" max="15362" width="15.375" style="273" customWidth="1"/>
    <col min="15363" max="15363" width="13.375" style="273" customWidth="1"/>
    <col min="15364" max="15364" width="13.625" style="273" customWidth="1"/>
    <col min="15365" max="15366" width="9.125" style="273"/>
    <col min="15367" max="15367" width="18" style="273" customWidth="1"/>
    <col min="15368" max="15610" width="9.125" style="273"/>
    <col min="15611" max="15611" width="12.25" style="273" customWidth="1"/>
    <col min="15612" max="15612" width="10.375" style="273" customWidth="1"/>
    <col min="15613" max="15613" width="15" style="273" customWidth="1"/>
    <col min="15614" max="15615" width="12.125" style="273" customWidth="1"/>
    <col min="15616" max="15617" width="12" style="273" customWidth="1"/>
    <col min="15618" max="15618" width="15.375" style="273" customWidth="1"/>
    <col min="15619" max="15619" width="13.375" style="273" customWidth="1"/>
    <col min="15620" max="15620" width="13.625" style="273" customWidth="1"/>
    <col min="15621" max="15622" width="9.125" style="273"/>
    <col min="15623" max="15623" width="18" style="273" customWidth="1"/>
    <col min="15624" max="15866" width="9.125" style="273"/>
    <col min="15867" max="15867" width="12.25" style="273" customWidth="1"/>
    <col min="15868" max="15868" width="10.375" style="273" customWidth="1"/>
    <col min="15869" max="15869" width="15" style="273" customWidth="1"/>
    <col min="15870" max="15871" width="12.125" style="273" customWidth="1"/>
    <col min="15872" max="15873" width="12" style="273" customWidth="1"/>
    <col min="15874" max="15874" width="15.375" style="273" customWidth="1"/>
    <col min="15875" max="15875" width="13.375" style="273" customWidth="1"/>
    <col min="15876" max="15876" width="13.625" style="273" customWidth="1"/>
    <col min="15877" max="15878" width="9.125" style="273"/>
    <col min="15879" max="15879" width="18" style="273" customWidth="1"/>
    <col min="15880" max="16122" width="9.125" style="273"/>
    <col min="16123" max="16123" width="12.25" style="273" customWidth="1"/>
    <col min="16124" max="16124" width="10.375" style="273" customWidth="1"/>
    <col min="16125" max="16125" width="15" style="273" customWidth="1"/>
    <col min="16126" max="16127" width="12.125" style="273" customWidth="1"/>
    <col min="16128" max="16129" width="12" style="273" customWidth="1"/>
    <col min="16130" max="16130" width="15.375" style="273" customWidth="1"/>
    <col min="16131" max="16131" width="13.375" style="273" customWidth="1"/>
    <col min="16132" max="16132" width="13.625" style="273" customWidth="1"/>
    <col min="16133" max="16134" width="9.125" style="273"/>
    <col min="16135" max="16135" width="18" style="273" customWidth="1"/>
    <col min="16136" max="16375" width="9.125" style="273"/>
    <col min="16376" max="16384" width="9.125" style="273" customWidth="1"/>
  </cols>
  <sheetData>
    <row r="1" spans="1:13" ht="18.75" customHeight="1">
      <c r="A1" s="364" t="s">
        <v>161</v>
      </c>
      <c r="B1" s="364"/>
      <c r="C1" s="364"/>
      <c r="D1" s="364"/>
      <c r="E1" s="364"/>
      <c r="F1" s="364"/>
      <c r="G1" s="364"/>
      <c r="H1" s="364"/>
      <c r="I1" s="364"/>
      <c r="J1" s="364"/>
      <c r="K1" s="364"/>
      <c r="L1" s="364"/>
      <c r="M1" s="364"/>
    </row>
    <row r="2" spans="1:13" ht="25.5" customHeight="1" thickBot="1">
      <c r="A2" s="392" t="s">
        <v>467</v>
      </c>
      <c r="B2" s="392"/>
      <c r="C2" s="392"/>
      <c r="D2" s="392"/>
      <c r="E2" s="392"/>
      <c r="F2" s="392"/>
      <c r="G2" s="392"/>
      <c r="H2" s="392"/>
      <c r="I2" s="392"/>
      <c r="J2" s="392"/>
      <c r="K2" s="392"/>
      <c r="L2" s="392"/>
      <c r="M2" s="392"/>
    </row>
    <row r="3" spans="1:13" ht="27" customHeight="1" thickTop="1">
      <c r="A3" s="363" t="s">
        <v>1</v>
      </c>
      <c r="B3" s="371" t="s">
        <v>240</v>
      </c>
      <c r="C3" s="382" t="s">
        <v>60</v>
      </c>
      <c r="D3" s="382" t="s">
        <v>62</v>
      </c>
      <c r="E3" s="382" t="s">
        <v>381</v>
      </c>
      <c r="F3" s="382" t="s">
        <v>66</v>
      </c>
      <c r="G3" s="382" t="s">
        <v>67</v>
      </c>
      <c r="H3" s="382" t="s">
        <v>170</v>
      </c>
      <c r="I3" s="382" t="s">
        <v>356</v>
      </c>
      <c r="J3" s="382" t="s">
        <v>329</v>
      </c>
      <c r="K3" s="382" t="s">
        <v>327</v>
      </c>
      <c r="L3" s="382" t="s">
        <v>198</v>
      </c>
      <c r="M3" s="382" t="s">
        <v>328</v>
      </c>
    </row>
    <row r="4" spans="1:13" ht="19.5" customHeight="1">
      <c r="A4" s="374"/>
      <c r="B4" s="372"/>
      <c r="C4" s="388"/>
      <c r="D4" s="388"/>
      <c r="E4" s="383"/>
      <c r="F4" s="388"/>
      <c r="G4" s="388"/>
      <c r="H4" s="388"/>
      <c r="I4" s="388"/>
      <c r="J4" s="388"/>
      <c r="K4" s="388"/>
      <c r="L4" s="388"/>
      <c r="M4" s="388"/>
    </row>
    <row r="5" spans="1:13" ht="21.95" customHeight="1">
      <c r="A5" s="45" t="s">
        <v>9</v>
      </c>
      <c r="B5" s="10">
        <v>66</v>
      </c>
      <c r="C5" s="10">
        <v>3</v>
      </c>
      <c r="D5" s="10">
        <v>4</v>
      </c>
      <c r="E5" s="11">
        <v>3</v>
      </c>
      <c r="F5" s="10">
        <v>812</v>
      </c>
      <c r="G5" s="10">
        <v>812</v>
      </c>
      <c r="H5" s="53">
        <f>G5/F5*100</f>
        <v>100</v>
      </c>
      <c r="I5" s="10">
        <v>113565.99999999993</v>
      </c>
      <c r="J5" s="164">
        <v>25877</v>
      </c>
      <c r="K5" s="284">
        <f>J5/300</f>
        <v>86.256666666666661</v>
      </c>
      <c r="L5" s="153">
        <v>86</v>
      </c>
      <c r="M5" s="269">
        <v>100</v>
      </c>
    </row>
    <row r="6" spans="1:13" ht="21.95" customHeight="1">
      <c r="A6" s="264" t="s">
        <v>10</v>
      </c>
      <c r="B6" s="78">
        <v>100</v>
      </c>
      <c r="C6" s="78">
        <v>5</v>
      </c>
      <c r="D6" s="78">
        <v>5</v>
      </c>
      <c r="E6" s="11">
        <v>5</v>
      </c>
      <c r="F6" s="78">
        <v>827</v>
      </c>
      <c r="G6" s="11">
        <v>815</v>
      </c>
      <c r="H6" s="62">
        <f t="shared" ref="H6:H23" si="0">G6/F6*100</f>
        <v>98.548972188633613</v>
      </c>
      <c r="I6" s="11">
        <v>8442667</v>
      </c>
      <c r="J6" s="285">
        <v>179539</v>
      </c>
      <c r="K6" s="286">
        <f t="shared" ref="K6:K22" si="1">J6/300</f>
        <v>598.46333333333337</v>
      </c>
      <c r="L6" s="268">
        <v>508</v>
      </c>
      <c r="M6" s="269">
        <f t="shared" ref="M6:M23" si="2">L6/K6*100</f>
        <v>84.884064186611269</v>
      </c>
    </row>
    <row r="7" spans="1:13" ht="21.95" customHeight="1">
      <c r="A7" s="264" t="s">
        <v>11</v>
      </c>
      <c r="B7" s="78">
        <v>198</v>
      </c>
      <c r="C7" s="78">
        <v>4</v>
      </c>
      <c r="D7" s="78">
        <v>4</v>
      </c>
      <c r="E7" s="11">
        <v>4</v>
      </c>
      <c r="F7" s="78">
        <v>3400</v>
      </c>
      <c r="G7" s="11">
        <v>2438</v>
      </c>
      <c r="H7" s="62">
        <f t="shared" si="0"/>
        <v>71.705882352941174</v>
      </c>
      <c r="I7" s="11">
        <v>4211235359.000001</v>
      </c>
      <c r="J7" s="285">
        <v>716975</v>
      </c>
      <c r="K7" s="286">
        <f t="shared" si="1"/>
        <v>2389.9166666666665</v>
      </c>
      <c r="L7" s="268">
        <v>2373</v>
      </c>
      <c r="M7" s="269">
        <f t="shared" si="2"/>
        <v>99.292164998779597</v>
      </c>
    </row>
    <row r="8" spans="1:13" ht="21.95" customHeight="1">
      <c r="A8" s="264" t="s">
        <v>12</v>
      </c>
      <c r="B8" s="78">
        <v>84</v>
      </c>
      <c r="C8" s="78">
        <v>6</v>
      </c>
      <c r="D8" s="78">
        <v>8</v>
      </c>
      <c r="E8" s="11">
        <v>6</v>
      </c>
      <c r="F8" s="78">
        <v>10062</v>
      </c>
      <c r="G8" s="11">
        <v>930</v>
      </c>
      <c r="H8" s="62">
        <f t="shared" si="0"/>
        <v>9.2426952892069174</v>
      </c>
      <c r="I8" s="11">
        <v>1950974.9999999998</v>
      </c>
      <c r="J8" s="285">
        <v>1561290</v>
      </c>
      <c r="K8" s="286">
        <f t="shared" si="1"/>
        <v>5204.3</v>
      </c>
      <c r="L8" s="268">
        <v>930</v>
      </c>
      <c r="M8" s="269">
        <f t="shared" si="2"/>
        <v>17.869838402859173</v>
      </c>
    </row>
    <row r="9" spans="1:13" ht="21.95" customHeight="1">
      <c r="A9" s="264" t="s">
        <v>13</v>
      </c>
      <c r="B9" s="78">
        <v>102</v>
      </c>
      <c r="C9" s="78">
        <v>3</v>
      </c>
      <c r="D9" s="78">
        <v>6</v>
      </c>
      <c r="E9" s="11">
        <v>3</v>
      </c>
      <c r="F9" s="78">
        <v>647</v>
      </c>
      <c r="G9" s="11">
        <v>141</v>
      </c>
      <c r="H9" s="62">
        <f t="shared" si="0"/>
        <v>21.792890262751158</v>
      </c>
      <c r="I9" s="11">
        <v>503745.00000000006</v>
      </c>
      <c r="J9" s="285">
        <v>210695</v>
      </c>
      <c r="K9" s="286">
        <f t="shared" si="1"/>
        <v>702.31666666666672</v>
      </c>
      <c r="L9" s="268">
        <v>141</v>
      </c>
      <c r="M9" s="269">
        <f t="shared" si="2"/>
        <v>20.076413773464012</v>
      </c>
    </row>
    <row r="10" spans="1:13" ht="21.95" customHeight="1">
      <c r="A10" s="264" t="s">
        <v>14</v>
      </c>
      <c r="B10" s="78">
        <v>76</v>
      </c>
      <c r="C10" s="78">
        <v>2</v>
      </c>
      <c r="D10" s="78">
        <v>2</v>
      </c>
      <c r="E10" s="11">
        <v>4</v>
      </c>
      <c r="F10" s="267">
        <v>2008</v>
      </c>
      <c r="G10" s="11">
        <v>1602</v>
      </c>
      <c r="H10" s="62">
        <f t="shared" si="0"/>
        <v>79.7808764940239</v>
      </c>
      <c r="I10" s="11">
        <v>2000074062.0000002</v>
      </c>
      <c r="J10" s="285">
        <v>7748</v>
      </c>
      <c r="K10" s="286">
        <f t="shared" si="1"/>
        <v>25.826666666666668</v>
      </c>
      <c r="L10" s="268">
        <v>15</v>
      </c>
      <c r="M10" s="269">
        <f t="shared" si="2"/>
        <v>58.079504388229218</v>
      </c>
    </row>
    <row r="11" spans="1:13" ht="21.95" customHeight="1">
      <c r="A11" s="264" t="s">
        <v>15</v>
      </c>
      <c r="B11" s="78">
        <v>71</v>
      </c>
      <c r="C11" s="78">
        <v>5</v>
      </c>
      <c r="D11" s="78">
        <v>6</v>
      </c>
      <c r="E11" s="11">
        <v>14</v>
      </c>
      <c r="F11" s="78">
        <v>37823</v>
      </c>
      <c r="G11" s="11">
        <v>4539</v>
      </c>
      <c r="H11" s="62">
        <f t="shared" si="0"/>
        <v>12.000634534542474</v>
      </c>
      <c r="I11" s="11">
        <v>7269997.0000000019</v>
      </c>
      <c r="J11" s="285">
        <v>881893</v>
      </c>
      <c r="K11" s="286">
        <f t="shared" si="1"/>
        <v>2939.6433333333334</v>
      </c>
      <c r="L11" s="268">
        <v>2651</v>
      </c>
      <c r="M11" s="269">
        <f t="shared" si="2"/>
        <v>90.181008353621124</v>
      </c>
    </row>
    <row r="12" spans="1:13" ht="21" customHeight="1">
      <c r="A12" s="264" t="s">
        <v>16</v>
      </c>
      <c r="B12" s="78">
        <v>218</v>
      </c>
      <c r="C12" s="78">
        <v>35</v>
      </c>
      <c r="D12" s="78">
        <v>40</v>
      </c>
      <c r="E12" s="11">
        <v>46</v>
      </c>
      <c r="F12" s="78">
        <v>31436.000000000004</v>
      </c>
      <c r="G12" s="11">
        <v>19084.000000000004</v>
      </c>
      <c r="H12" s="62">
        <f t="shared" si="0"/>
        <v>60.707469143656958</v>
      </c>
      <c r="I12" s="11">
        <v>89072164.99999994</v>
      </c>
      <c r="J12" s="285">
        <v>16345714</v>
      </c>
      <c r="K12" s="286">
        <f t="shared" si="1"/>
        <v>54485.713333333333</v>
      </c>
      <c r="L12" s="268">
        <v>16991</v>
      </c>
      <c r="M12" s="269">
        <f t="shared" si="2"/>
        <v>31.184321468000725</v>
      </c>
    </row>
    <row r="13" spans="1:13" ht="21.95" customHeight="1">
      <c r="A13" s="264" t="s">
        <v>17</v>
      </c>
      <c r="B13" s="78">
        <v>79</v>
      </c>
      <c r="C13" s="78">
        <v>5</v>
      </c>
      <c r="D13" s="78">
        <v>5</v>
      </c>
      <c r="E13" s="11">
        <v>5</v>
      </c>
      <c r="F13" s="78">
        <v>8750</v>
      </c>
      <c r="G13" s="11">
        <v>5541</v>
      </c>
      <c r="H13" s="62">
        <f t="shared" si="0"/>
        <v>63.325714285714284</v>
      </c>
      <c r="I13" s="11">
        <v>3209807081.0000005</v>
      </c>
      <c r="J13" s="285">
        <v>1564637</v>
      </c>
      <c r="K13" s="286">
        <f t="shared" si="1"/>
        <v>5215.4566666666669</v>
      </c>
      <c r="L13" s="268">
        <v>5215</v>
      </c>
      <c r="M13" s="269">
        <f t="shared" si="2"/>
        <v>99.991243975439673</v>
      </c>
    </row>
    <row r="14" spans="1:13" ht="21.95" customHeight="1">
      <c r="A14" s="264" t="s">
        <v>18</v>
      </c>
      <c r="B14" s="78">
        <v>35</v>
      </c>
      <c r="C14" s="78">
        <v>3</v>
      </c>
      <c r="D14" s="78">
        <v>3</v>
      </c>
      <c r="E14" s="11">
        <v>3</v>
      </c>
      <c r="F14" s="78">
        <v>90</v>
      </c>
      <c r="G14" s="11">
        <v>86</v>
      </c>
      <c r="H14" s="62">
        <f t="shared" si="0"/>
        <v>95.555555555555557</v>
      </c>
      <c r="I14" s="11">
        <v>235002</v>
      </c>
      <c r="J14" s="285">
        <v>62800</v>
      </c>
      <c r="K14" s="286">
        <f t="shared" si="1"/>
        <v>209.33333333333334</v>
      </c>
      <c r="L14" s="268">
        <v>64</v>
      </c>
      <c r="M14" s="269">
        <f t="shared" si="2"/>
        <v>30.573248407643312</v>
      </c>
    </row>
    <row r="15" spans="1:13" ht="21.95" customHeight="1">
      <c r="A15" s="264" t="s">
        <v>19</v>
      </c>
      <c r="B15" s="78">
        <v>34</v>
      </c>
      <c r="C15" s="78">
        <v>1</v>
      </c>
      <c r="D15" s="78">
        <v>1</v>
      </c>
      <c r="E15" s="11">
        <v>1</v>
      </c>
      <c r="F15" s="78">
        <v>40</v>
      </c>
      <c r="G15" s="11">
        <v>0</v>
      </c>
      <c r="H15" s="62">
        <f t="shared" si="0"/>
        <v>0</v>
      </c>
      <c r="I15" s="11">
        <v>2590627.9999999991</v>
      </c>
      <c r="J15" s="285">
        <v>0</v>
      </c>
      <c r="K15" s="286">
        <f t="shared" si="1"/>
        <v>0</v>
      </c>
      <c r="L15" s="268">
        <v>0</v>
      </c>
      <c r="M15" s="269">
        <v>0</v>
      </c>
    </row>
    <row r="16" spans="1:13" ht="21.95" customHeight="1">
      <c r="A16" s="264" t="s">
        <v>20</v>
      </c>
      <c r="B16" s="78">
        <v>73</v>
      </c>
      <c r="C16" s="78">
        <v>5</v>
      </c>
      <c r="D16" s="78">
        <v>8</v>
      </c>
      <c r="E16" s="11">
        <v>5</v>
      </c>
      <c r="F16" s="78">
        <v>31046.000000000004</v>
      </c>
      <c r="G16" s="11">
        <v>26678</v>
      </c>
      <c r="H16" s="62">
        <f t="shared" si="0"/>
        <v>85.930554660825862</v>
      </c>
      <c r="I16" s="11">
        <v>50812168</v>
      </c>
      <c r="J16" s="285">
        <v>10399100</v>
      </c>
      <c r="K16" s="286">
        <f t="shared" si="1"/>
        <v>34663.666666666664</v>
      </c>
      <c r="L16" s="268">
        <v>25753.000000000004</v>
      </c>
      <c r="M16" s="269">
        <f t="shared" si="2"/>
        <v>74.29392928234175</v>
      </c>
    </row>
    <row r="17" spans="1:13" ht="21.95" customHeight="1">
      <c r="A17" s="264" t="s">
        <v>21</v>
      </c>
      <c r="B17" s="78">
        <v>29</v>
      </c>
      <c r="C17" s="78">
        <v>3</v>
      </c>
      <c r="D17" s="78">
        <v>3</v>
      </c>
      <c r="E17" s="11">
        <v>3</v>
      </c>
      <c r="F17" s="268">
        <v>1725</v>
      </c>
      <c r="G17" s="183">
        <v>660</v>
      </c>
      <c r="H17" s="62">
        <f t="shared" si="0"/>
        <v>38.260869565217391</v>
      </c>
      <c r="I17" s="11">
        <v>408914.00000000006</v>
      </c>
      <c r="J17" s="285">
        <v>198000</v>
      </c>
      <c r="K17" s="286">
        <f t="shared" si="1"/>
        <v>660</v>
      </c>
      <c r="L17" s="268">
        <v>660</v>
      </c>
      <c r="M17" s="269">
        <f t="shared" si="2"/>
        <v>100</v>
      </c>
    </row>
    <row r="18" spans="1:13" ht="21.95" customHeight="1">
      <c r="A18" s="264" t="s">
        <v>22</v>
      </c>
      <c r="B18" s="78">
        <v>33</v>
      </c>
      <c r="C18" s="78">
        <v>2</v>
      </c>
      <c r="D18" s="78">
        <v>2</v>
      </c>
      <c r="E18" s="11">
        <v>3</v>
      </c>
      <c r="F18" s="78">
        <v>4030</v>
      </c>
      <c r="G18" s="11">
        <v>315</v>
      </c>
      <c r="H18" s="62">
        <f t="shared" si="0"/>
        <v>7.8163771712158807</v>
      </c>
      <c r="I18" s="11">
        <v>245760.00000000006</v>
      </c>
      <c r="J18" s="285">
        <v>94642</v>
      </c>
      <c r="K18" s="286">
        <f t="shared" si="1"/>
        <v>315.47333333333336</v>
      </c>
      <c r="L18" s="268">
        <v>315</v>
      </c>
      <c r="M18" s="269">
        <v>100</v>
      </c>
    </row>
    <row r="19" spans="1:13" ht="21.95" customHeight="1">
      <c r="A19" s="264" t="s">
        <v>23</v>
      </c>
      <c r="B19" s="78">
        <v>56</v>
      </c>
      <c r="C19" s="78">
        <v>3</v>
      </c>
      <c r="D19" s="78">
        <v>3</v>
      </c>
      <c r="E19" s="11">
        <v>3</v>
      </c>
      <c r="F19" s="78">
        <v>592</v>
      </c>
      <c r="G19" s="11">
        <v>34</v>
      </c>
      <c r="H19" s="62">
        <f t="shared" si="0"/>
        <v>5.7432432432432439</v>
      </c>
      <c r="I19" s="11">
        <v>102724.99999999997</v>
      </c>
      <c r="J19" s="285">
        <v>10178</v>
      </c>
      <c r="K19" s="286">
        <f t="shared" si="1"/>
        <v>33.926666666666669</v>
      </c>
      <c r="L19" s="268">
        <v>34</v>
      </c>
      <c r="M19" s="269">
        <v>100</v>
      </c>
    </row>
    <row r="20" spans="1:13" ht="21.95" customHeight="1">
      <c r="A20" s="264" t="s">
        <v>24</v>
      </c>
      <c r="B20" s="78">
        <v>42</v>
      </c>
      <c r="C20" s="78">
        <v>3</v>
      </c>
      <c r="D20" s="78">
        <v>5</v>
      </c>
      <c r="E20" s="11">
        <v>5</v>
      </c>
      <c r="F20" s="78">
        <v>5100</v>
      </c>
      <c r="G20" s="11">
        <v>4625</v>
      </c>
      <c r="H20" s="62">
        <f t="shared" si="0"/>
        <v>90.686274509803923</v>
      </c>
      <c r="I20" s="11">
        <v>1924628.0000000009</v>
      </c>
      <c r="J20" s="285">
        <v>1771000</v>
      </c>
      <c r="K20" s="286">
        <f t="shared" si="1"/>
        <v>5903.333333333333</v>
      </c>
      <c r="L20" s="268">
        <v>4385</v>
      </c>
      <c r="M20" s="269">
        <f t="shared" si="2"/>
        <v>74.280067758328627</v>
      </c>
    </row>
    <row r="21" spans="1:13" ht="21.95" customHeight="1">
      <c r="A21" s="264" t="s">
        <v>25</v>
      </c>
      <c r="B21" s="78">
        <v>75</v>
      </c>
      <c r="C21" s="78">
        <v>0</v>
      </c>
      <c r="D21" s="78">
        <v>0</v>
      </c>
      <c r="E21" s="11">
        <v>0</v>
      </c>
      <c r="F21" s="78">
        <v>0</v>
      </c>
      <c r="G21" s="11">
        <v>0</v>
      </c>
      <c r="H21" s="62">
        <v>0</v>
      </c>
      <c r="I21" s="11">
        <v>144496.00000000003</v>
      </c>
      <c r="J21" s="285">
        <v>0</v>
      </c>
      <c r="K21" s="286">
        <f t="shared" si="1"/>
        <v>0</v>
      </c>
      <c r="L21" s="268">
        <v>0</v>
      </c>
      <c r="M21" s="269">
        <v>0</v>
      </c>
    </row>
    <row r="22" spans="1:13" ht="21.95" customHeight="1">
      <c r="A22" s="45" t="s">
        <v>26</v>
      </c>
      <c r="B22" s="10">
        <v>62</v>
      </c>
      <c r="C22" s="10">
        <v>8</v>
      </c>
      <c r="D22" s="10">
        <v>9</v>
      </c>
      <c r="E22" s="11">
        <v>8</v>
      </c>
      <c r="F22" s="10">
        <v>50298</v>
      </c>
      <c r="G22" s="10">
        <v>25213</v>
      </c>
      <c r="H22" s="53">
        <f t="shared" si="0"/>
        <v>50.127241639826636</v>
      </c>
      <c r="I22" s="10">
        <v>9862351.9999999963</v>
      </c>
      <c r="J22" s="287">
        <v>9199624</v>
      </c>
      <c r="K22" s="284">
        <f t="shared" si="1"/>
        <v>30665.413333333334</v>
      </c>
      <c r="L22" s="153">
        <v>25213</v>
      </c>
      <c r="M22" s="269">
        <f t="shared" si="2"/>
        <v>82.219664629771827</v>
      </c>
    </row>
    <row r="23" spans="1:13" ht="21.95" customHeight="1" thickBot="1">
      <c r="A23" s="275" t="s">
        <v>27</v>
      </c>
      <c r="B23" s="101">
        <f t="shared" ref="B23:G23" si="3">SUM(B5:B22)</f>
        <v>1433</v>
      </c>
      <c r="C23" s="101">
        <f t="shared" si="3"/>
        <v>96</v>
      </c>
      <c r="D23" s="101">
        <f t="shared" si="3"/>
        <v>114</v>
      </c>
      <c r="E23" s="101">
        <f t="shared" si="3"/>
        <v>121</v>
      </c>
      <c r="F23" s="101">
        <f t="shared" si="3"/>
        <v>188686</v>
      </c>
      <c r="G23" s="101">
        <f t="shared" si="3"/>
        <v>93513</v>
      </c>
      <c r="H23" s="103">
        <f t="shared" si="0"/>
        <v>49.560115747856223</v>
      </c>
      <c r="I23" s="101">
        <v>9945834027.0000019</v>
      </c>
      <c r="J23" s="288">
        <v>43229712</v>
      </c>
      <c r="K23" s="289">
        <v>144099.03999999998</v>
      </c>
      <c r="L23" s="168">
        <v>85334</v>
      </c>
      <c r="M23" s="103">
        <f t="shared" si="2"/>
        <v>59.218992715010465</v>
      </c>
    </row>
    <row r="24" spans="1:13" ht="15" thickTop="1">
      <c r="K24" s="161"/>
    </row>
    <row r="25" spans="1:13" s="334" customFormat="1">
      <c r="I25" s="335"/>
      <c r="J25" s="359"/>
      <c r="K25" s="359"/>
      <c r="L25" s="359"/>
    </row>
    <row r="26" spans="1:13" s="334" customFormat="1" ht="20.25" customHeight="1" thickBot="1">
      <c r="I26" s="335"/>
      <c r="J26" s="335"/>
      <c r="K26" s="161"/>
      <c r="L26" s="335"/>
    </row>
    <row r="27" spans="1:13" ht="22.5" customHeight="1">
      <c r="A27" s="378" t="s">
        <v>437</v>
      </c>
      <c r="B27" s="378"/>
      <c r="C27" s="378"/>
      <c r="D27" s="366">
        <v>131</v>
      </c>
      <c r="E27" s="366"/>
      <c r="F27" s="366"/>
      <c r="G27" s="366"/>
      <c r="H27" s="366"/>
      <c r="I27" s="366"/>
      <c r="J27" s="366"/>
      <c r="K27" s="366"/>
      <c r="L27" s="366"/>
      <c r="M27" s="352"/>
    </row>
    <row r="28" spans="1:13" ht="15" thickBot="1">
      <c r="H28" s="53">
        <v>100</v>
      </c>
      <c r="I28" s="101"/>
      <c r="J28" s="288"/>
      <c r="K28" s="289"/>
      <c r="L28" s="168"/>
    </row>
    <row r="29" spans="1:13" ht="15" thickTop="1">
      <c r="H29" s="266">
        <v>98.548972188633613</v>
      </c>
      <c r="L29" s="382" t="s">
        <v>198</v>
      </c>
    </row>
    <row r="30" spans="1:13">
      <c r="H30" s="266">
        <v>71.705882352941174</v>
      </c>
      <c r="L30" s="388"/>
    </row>
    <row r="31" spans="1:13">
      <c r="H31" s="266">
        <v>9.2426952892069174</v>
      </c>
      <c r="L31" s="153">
        <v>87</v>
      </c>
    </row>
    <row r="32" spans="1:13">
      <c r="H32" s="266">
        <v>21.792890262751158</v>
      </c>
      <c r="L32" s="268">
        <v>508</v>
      </c>
    </row>
    <row r="33" spans="8:12">
      <c r="H33" s="266">
        <v>79.7808764940239</v>
      </c>
      <c r="L33" s="268">
        <v>2373</v>
      </c>
    </row>
    <row r="34" spans="8:12">
      <c r="H34" s="266">
        <v>12.000634534542474</v>
      </c>
      <c r="L34" s="268">
        <v>930</v>
      </c>
    </row>
    <row r="35" spans="8:12">
      <c r="H35" s="266">
        <v>60.707469143656958</v>
      </c>
      <c r="L35" s="268">
        <v>141</v>
      </c>
    </row>
    <row r="36" spans="8:12">
      <c r="H36" s="266">
        <v>63.325714285714284</v>
      </c>
      <c r="L36" s="268">
        <v>15</v>
      </c>
    </row>
    <row r="37" spans="8:12">
      <c r="H37" s="266">
        <v>95.555555555555557</v>
      </c>
      <c r="L37" s="268">
        <v>2651</v>
      </c>
    </row>
    <row r="38" spans="8:12">
      <c r="H38" s="266">
        <v>0</v>
      </c>
      <c r="L38" s="268">
        <v>17001</v>
      </c>
    </row>
    <row r="39" spans="8:12">
      <c r="H39" s="266">
        <v>85.930554660825862</v>
      </c>
      <c r="L39" s="268">
        <v>5214</v>
      </c>
    </row>
    <row r="40" spans="8:12">
      <c r="H40" s="266">
        <v>38.260869565217391</v>
      </c>
      <c r="L40" s="268">
        <v>64</v>
      </c>
    </row>
    <row r="41" spans="8:12">
      <c r="H41" s="266">
        <v>7.8163771712158807</v>
      </c>
      <c r="L41" s="268">
        <v>0</v>
      </c>
    </row>
    <row r="42" spans="8:12">
      <c r="H42" s="266">
        <v>5.7432432432432439</v>
      </c>
      <c r="L42" s="268">
        <v>25753</v>
      </c>
    </row>
    <row r="43" spans="8:12">
      <c r="H43" s="266">
        <v>90.686274509803923</v>
      </c>
      <c r="L43" s="268">
        <v>660</v>
      </c>
    </row>
    <row r="44" spans="8:12">
      <c r="H44" s="266">
        <v>0</v>
      </c>
      <c r="L44" s="268">
        <v>315</v>
      </c>
    </row>
    <row r="45" spans="8:12">
      <c r="H45" s="53">
        <v>50.127241639826636</v>
      </c>
      <c r="L45" s="268">
        <v>34</v>
      </c>
    </row>
    <row r="46" spans="8:12" ht="15" thickBot="1">
      <c r="H46" s="103">
        <v>49.560115747856223</v>
      </c>
      <c r="L46" s="268">
        <v>4385</v>
      </c>
    </row>
    <row r="47" spans="8:12" ht="15" thickTop="1">
      <c r="L47" s="268">
        <v>0</v>
      </c>
    </row>
    <row r="48" spans="8:12">
      <c r="L48" s="153">
        <v>25213</v>
      </c>
    </row>
    <row r="49" spans="12:12" ht="15" thickBot="1">
      <c r="L49" s="168">
        <f>SUM(L31:L48)</f>
        <v>85344</v>
      </c>
    </row>
    <row r="50" spans="12:12" ht="15" thickTop="1"/>
  </sheetData>
  <mergeCells count="18">
    <mergeCell ref="A27:C27"/>
    <mergeCell ref="D27:L27"/>
    <mergeCell ref="A1:M1"/>
    <mergeCell ref="A2:M2"/>
    <mergeCell ref="A3:A4"/>
    <mergeCell ref="B3:B4"/>
    <mergeCell ref="C3:C4"/>
    <mergeCell ref="D3:D4"/>
    <mergeCell ref="F3:F4"/>
    <mergeCell ref="G3:G4"/>
    <mergeCell ref="H3:H4"/>
    <mergeCell ref="I3:I4"/>
    <mergeCell ref="E3:E4"/>
    <mergeCell ref="L29:L30"/>
    <mergeCell ref="J3:J4"/>
    <mergeCell ref="K3:K4"/>
    <mergeCell ref="L3:L4"/>
    <mergeCell ref="M3:M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19.xml><?xml version="1.0" encoding="utf-8"?>
<worksheet xmlns="http://schemas.openxmlformats.org/spreadsheetml/2006/main" xmlns:r="http://schemas.openxmlformats.org/officeDocument/2006/relationships">
  <sheetPr>
    <tabColor rgb="FF00B050"/>
  </sheetPr>
  <dimension ref="A1:AF27"/>
  <sheetViews>
    <sheetView rightToLeft="1" view="pageBreakPreview" zoomScaleSheetLayoutView="100" workbookViewId="0">
      <selection activeCell="A2" sqref="A2:V2"/>
    </sheetView>
  </sheetViews>
  <sheetFormatPr defaultColWidth="9.125" defaultRowHeight="14.25"/>
  <cols>
    <col min="1" max="1" width="10.75" style="273" customWidth="1"/>
    <col min="2" max="2" width="6.875" style="273" customWidth="1"/>
    <col min="3" max="3" width="7" style="273" customWidth="1"/>
    <col min="4" max="4" width="0.875" style="273" customWidth="1"/>
    <col min="5" max="7" width="7.75" style="273" customWidth="1"/>
    <col min="8" max="8" width="7.75" style="314" customWidth="1"/>
    <col min="9" max="9" width="0.75" style="273" customWidth="1"/>
    <col min="10" max="10" width="8" style="273" customWidth="1"/>
    <col min="11" max="12" width="7.75" style="273" customWidth="1"/>
    <col min="13" max="13" width="0.75" style="273" customWidth="1"/>
    <col min="14" max="15" width="6.625" style="273" customWidth="1"/>
    <col min="16" max="16" width="5.75" style="273" customWidth="1"/>
    <col min="17" max="17" width="7.25" style="273" customWidth="1"/>
    <col min="18" max="18" width="0.625" style="273" customWidth="1"/>
    <col min="19" max="19" width="7.75" style="273" customWidth="1"/>
    <col min="20" max="20" width="7.625" style="273" customWidth="1"/>
    <col min="21" max="21" width="7.125" style="273" customWidth="1"/>
    <col min="22" max="22" width="9.25" style="273" customWidth="1"/>
    <col min="23" max="23" width="3.25" style="273" customWidth="1"/>
    <col min="24" max="24" width="2.875" style="273" customWidth="1"/>
    <col min="25" max="16384" width="9.125" style="273"/>
  </cols>
  <sheetData>
    <row r="1" spans="1:32" ht="18.75" customHeight="1">
      <c r="A1" s="364" t="s">
        <v>162</v>
      </c>
      <c r="B1" s="364"/>
      <c r="C1" s="364"/>
      <c r="D1" s="364"/>
      <c r="E1" s="364"/>
      <c r="F1" s="364"/>
      <c r="G1" s="364"/>
      <c r="H1" s="364"/>
      <c r="I1" s="364"/>
      <c r="J1" s="364"/>
      <c r="K1" s="364"/>
      <c r="L1" s="364"/>
      <c r="M1" s="364"/>
      <c r="N1" s="364"/>
      <c r="O1" s="364"/>
      <c r="P1" s="364"/>
      <c r="Q1" s="364"/>
      <c r="R1" s="364"/>
      <c r="S1" s="364"/>
      <c r="T1" s="364"/>
      <c r="U1" s="364"/>
      <c r="V1" s="364"/>
    </row>
    <row r="2" spans="1:32" ht="25.5" customHeight="1" thickBot="1">
      <c r="A2" s="392" t="s">
        <v>468</v>
      </c>
      <c r="B2" s="392"/>
      <c r="C2" s="392"/>
      <c r="D2" s="392"/>
      <c r="E2" s="392"/>
      <c r="F2" s="392"/>
      <c r="G2" s="392"/>
      <c r="H2" s="392"/>
      <c r="I2" s="392"/>
      <c r="J2" s="392"/>
      <c r="K2" s="392"/>
      <c r="L2" s="392"/>
      <c r="M2" s="392"/>
      <c r="N2" s="392"/>
      <c r="O2" s="392"/>
      <c r="P2" s="392"/>
      <c r="Q2" s="392"/>
      <c r="R2" s="392"/>
      <c r="S2" s="392"/>
      <c r="T2" s="392"/>
      <c r="U2" s="392"/>
      <c r="V2" s="392"/>
      <c r="AC2" s="379" t="s">
        <v>3</v>
      </c>
      <c r="AD2" s="379"/>
      <c r="AE2" s="379"/>
      <c r="AF2" s="379"/>
    </row>
    <row r="3" spans="1:32" ht="30" customHeight="1" thickTop="1">
      <c r="A3" s="363" t="s">
        <v>1</v>
      </c>
      <c r="B3" s="380" t="s">
        <v>180</v>
      </c>
      <c r="C3" s="380"/>
      <c r="D3" s="274"/>
      <c r="E3" s="380" t="s">
        <v>430</v>
      </c>
      <c r="F3" s="380"/>
      <c r="G3" s="380"/>
      <c r="H3" s="313"/>
      <c r="I3" s="274"/>
      <c r="J3" s="380" t="s">
        <v>431</v>
      </c>
      <c r="K3" s="380"/>
      <c r="L3" s="380"/>
      <c r="M3" s="274"/>
      <c r="N3" s="380" t="s">
        <v>181</v>
      </c>
      <c r="O3" s="380"/>
      <c r="P3" s="380"/>
      <c r="Q3" s="380"/>
      <c r="R3" s="274"/>
      <c r="S3" s="380" t="s">
        <v>428</v>
      </c>
      <c r="T3" s="380"/>
      <c r="U3" s="380"/>
      <c r="V3" s="380"/>
      <c r="Y3" s="273" t="s">
        <v>63</v>
      </c>
      <c r="Z3" s="273" t="s">
        <v>64</v>
      </c>
      <c r="AA3" s="273" t="s">
        <v>65</v>
      </c>
      <c r="AB3" s="273" t="s">
        <v>239</v>
      </c>
      <c r="AC3" s="273" t="s">
        <v>63</v>
      </c>
      <c r="AD3" s="273" t="s">
        <v>64</v>
      </c>
      <c r="AE3" s="273" t="s">
        <v>65</v>
      </c>
      <c r="AF3" s="273" t="s">
        <v>239</v>
      </c>
    </row>
    <row r="4" spans="1:32" ht="27.75" customHeight="1">
      <c r="A4" s="391"/>
      <c r="B4" s="281" t="s">
        <v>108</v>
      </c>
      <c r="C4" s="281" t="s">
        <v>197</v>
      </c>
      <c r="D4" s="280"/>
      <c r="E4" s="318" t="s">
        <v>440</v>
      </c>
      <c r="F4" s="281" t="s">
        <v>383</v>
      </c>
      <c r="G4" s="281" t="s">
        <v>384</v>
      </c>
      <c r="H4" s="315" t="s">
        <v>61</v>
      </c>
      <c r="I4" s="280"/>
      <c r="J4" s="318" t="s">
        <v>440</v>
      </c>
      <c r="K4" s="281" t="s">
        <v>383</v>
      </c>
      <c r="L4" s="281" t="s">
        <v>384</v>
      </c>
      <c r="M4" s="22"/>
      <c r="N4" s="281" t="s">
        <v>63</v>
      </c>
      <c r="O4" s="281" t="s">
        <v>64</v>
      </c>
      <c r="P4" s="281" t="s">
        <v>65</v>
      </c>
      <c r="Q4" s="281" t="s">
        <v>61</v>
      </c>
      <c r="R4" s="22"/>
      <c r="S4" s="281" t="s">
        <v>63</v>
      </c>
      <c r="T4" s="281" t="s">
        <v>138</v>
      </c>
      <c r="U4" s="281" t="s">
        <v>65</v>
      </c>
      <c r="V4" s="281" t="s">
        <v>61</v>
      </c>
      <c r="Y4" s="10">
        <v>4</v>
      </c>
      <c r="Z4" s="10">
        <v>2</v>
      </c>
      <c r="AA4" s="10">
        <v>0</v>
      </c>
      <c r="AB4" s="273">
        <f>SUM(Y4:AA4)</f>
        <v>6</v>
      </c>
      <c r="AC4" s="51">
        <f>Y4/$AB$4*100</f>
        <v>66.666666666666657</v>
      </c>
      <c r="AD4" s="51">
        <f>Z4/$AB$4*100</f>
        <v>33.333333333333329</v>
      </c>
      <c r="AE4" s="51">
        <f>AA4/$AB$4*100</f>
        <v>0</v>
      </c>
      <c r="AF4" s="51">
        <f>AB4/$AB$4*100</f>
        <v>100</v>
      </c>
    </row>
    <row r="5" spans="1:32" ht="21.95" customHeight="1">
      <c r="A5" s="45" t="s">
        <v>9</v>
      </c>
      <c r="B5" s="153">
        <v>3</v>
      </c>
      <c r="C5" s="154">
        <v>4.5454545454545459</v>
      </c>
      <c r="D5" s="154"/>
      <c r="E5" s="10">
        <v>2</v>
      </c>
      <c r="F5" s="10">
        <v>2</v>
      </c>
      <c r="G5" s="10">
        <v>0</v>
      </c>
      <c r="H5" s="10">
        <f t="shared" ref="H5:H23" si="0">SUM(E5:G5)</f>
        <v>4</v>
      </c>
      <c r="I5" s="10"/>
      <c r="J5" s="53">
        <f>E5/H5*100</f>
        <v>50</v>
      </c>
      <c r="K5" s="53">
        <f>F5/H5*100</f>
        <v>50</v>
      </c>
      <c r="L5" s="53">
        <f>G5/H5*100</f>
        <v>0</v>
      </c>
      <c r="M5" s="53"/>
      <c r="N5" s="290">
        <v>3</v>
      </c>
      <c r="O5" s="290">
        <v>0</v>
      </c>
      <c r="P5" s="290">
        <v>1</v>
      </c>
      <c r="Q5" s="290">
        <f>SUM(N5:P5)</f>
        <v>4</v>
      </c>
      <c r="R5" s="290"/>
      <c r="S5" s="291">
        <v>75</v>
      </c>
      <c r="T5" s="291">
        <v>0</v>
      </c>
      <c r="U5" s="291">
        <v>25</v>
      </c>
      <c r="V5" s="291">
        <v>100</v>
      </c>
      <c r="Y5" s="11">
        <v>5</v>
      </c>
      <c r="Z5" s="11">
        <v>1</v>
      </c>
      <c r="AA5" s="11">
        <v>1</v>
      </c>
      <c r="AB5" s="273">
        <f t="shared" ref="AB5:AB22" si="1">SUM(Y5:AA5)</f>
        <v>7</v>
      </c>
      <c r="AC5" s="51">
        <f>Y5/$AB$5*100</f>
        <v>71.428571428571431</v>
      </c>
      <c r="AD5" s="51">
        <f>Z5/$AB$5*100</f>
        <v>14.285714285714285</v>
      </c>
      <c r="AE5" s="51">
        <f>AA5/$AB$5*100</f>
        <v>14.285714285714285</v>
      </c>
      <c r="AF5" s="51">
        <f>AB5/$AB$5*100</f>
        <v>100</v>
      </c>
    </row>
    <row r="6" spans="1:32" ht="21.95" customHeight="1">
      <c r="A6" s="43" t="s">
        <v>10</v>
      </c>
      <c r="B6" s="183">
        <v>5</v>
      </c>
      <c r="C6" s="151">
        <v>5</v>
      </c>
      <c r="D6" s="151"/>
      <c r="E6" s="79">
        <v>3</v>
      </c>
      <c r="F6" s="79">
        <v>1</v>
      </c>
      <c r="G6" s="79">
        <v>1</v>
      </c>
      <c r="H6" s="79">
        <f t="shared" si="0"/>
        <v>5</v>
      </c>
      <c r="I6" s="79"/>
      <c r="J6" s="105">
        <f t="shared" ref="J6:J23" si="2">E6/H6*100</f>
        <v>60</v>
      </c>
      <c r="K6" s="105">
        <f t="shared" ref="K6:K23" si="3">F6/H6*100</f>
        <v>20</v>
      </c>
      <c r="L6" s="105">
        <f t="shared" ref="L6:L23" si="4">G6/H6*100</f>
        <v>20</v>
      </c>
      <c r="M6" s="105"/>
      <c r="N6" s="316">
        <v>5</v>
      </c>
      <c r="O6" s="316">
        <v>0</v>
      </c>
      <c r="P6" s="316">
        <v>0</v>
      </c>
      <c r="Q6" s="292">
        <f t="shared" ref="Q6:Q23" si="5">SUM(N6:P6)</f>
        <v>5</v>
      </c>
      <c r="R6" s="292"/>
      <c r="S6" s="293">
        <v>100</v>
      </c>
      <c r="T6" s="293">
        <v>0</v>
      </c>
      <c r="U6" s="293">
        <v>0</v>
      </c>
      <c r="V6" s="293">
        <v>100</v>
      </c>
      <c r="Y6" s="11">
        <v>4</v>
      </c>
      <c r="Z6" s="11">
        <v>3</v>
      </c>
      <c r="AA6" s="11">
        <v>0</v>
      </c>
      <c r="AB6" s="273">
        <f t="shared" si="1"/>
        <v>7</v>
      </c>
      <c r="AC6" s="51">
        <f>Y6/$AB$6*100</f>
        <v>57.142857142857139</v>
      </c>
      <c r="AD6" s="51">
        <f>Z6/$AB$6*100</f>
        <v>42.857142857142854</v>
      </c>
      <c r="AE6" s="51">
        <f>AA6/$AB$6*100</f>
        <v>0</v>
      </c>
      <c r="AF6" s="51">
        <f>AB6/$AB$6*100</f>
        <v>100</v>
      </c>
    </row>
    <row r="7" spans="1:32" ht="21.95" customHeight="1">
      <c r="A7" s="43" t="s">
        <v>11</v>
      </c>
      <c r="B7" s="183">
        <v>4</v>
      </c>
      <c r="C7" s="151">
        <v>2.0202020202020203</v>
      </c>
      <c r="D7" s="151"/>
      <c r="E7" s="79">
        <v>1</v>
      </c>
      <c r="F7" s="79">
        <v>3</v>
      </c>
      <c r="G7" s="79">
        <v>0</v>
      </c>
      <c r="H7" s="79">
        <f t="shared" si="0"/>
        <v>4</v>
      </c>
      <c r="I7" s="79"/>
      <c r="J7" s="105">
        <f t="shared" si="2"/>
        <v>25</v>
      </c>
      <c r="K7" s="105">
        <f t="shared" si="3"/>
        <v>75</v>
      </c>
      <c r="L7" s="105">
        <f t="shared" si="4"/>
        <v>0</v>
      </c>
      <c r="M7" s="105"/>
      <c r="N7" s="316">
        <v>4</v>
      </c>
      <c r="O7" s="316">
        <v>0</v>
      </c>
      <c r="P7" s="316">
        <v>0</v>
      </c>
      <c r="Q7" s="292">
        <f t="shared" si="5"/>
        <v>4</v>
      </c>
      <c r="R7" s="292"/>
      <c r="S7" s="293">
        <v>100</v>
      </c>
      <c r="T7" s="293">
        <v>0</v>
      </c>
      <c r="U7" s="293">
        <v>0</v>
      </c>
      <c r="V7" s="293">
        <v>100</v>
      </c>
      <c r="Y7" s="11">
        <v>8</v>
      </c>
      <c r="Z7" s="11">
        <v>7</v>
      </c>
      <c r="AA7" s="11">
        <v>0</v>
      </c>
      <c r="AB7" s="273">
        <f t="shared" si="1"/>
        <v>15</v>
      </c>
      <c r="AC7" s="51">
        <f>Y7/$AB$7*100</f>
        <v>53.333333333333336</v>
      </c>
      <c r="AD7" s="51">
        <f>Z7/$AB$7*100</f>
        <v>46.666666666666664</v>
      </c>
      <c r="AE7" s="51">
        <f>AA7/$AB$7*100</f>
        <v>0</v>
      </c>
      <c r="AF7" s="51">
        <f>AB7/$AB$7*100</f>
        <v>100</v>
      </c>
    </row>
    <row r="8" spans="1:32" ht="21.95" customHeight="1">
      <c r="A8" s="43" t="s">
        <v>12</v>
      </c>
      <c r="B8" s="183">
        <v>6</v>
      </c>
      <c r="C8" s="151">
        <v>7.1428571428571423</v>
      </c>
      <c r="D8" s="151"/>
      <c r="E8" s="79">
        <v>1</v>
      </c>
      <c r="F8" s="79">
        <v>7</v>
      </c>
      <c r="G8" s="79">
        <v>0</v>
      </c>
      <c r="H8" s="79">
        <f t="shared" si="0"/>
        <v>8</v>
      </c>
      <c r="I8" s="79"/>
      <c r="J8" s="105">
        <f t="shared" si="2"/>
        <v>12.5</v>
      </c>
      <c r="K8" s="105">
        <f t="shared" si="3"/>
        <v>87.5</v>
      </c>
      <c r="L8" s="105">
        <f t="shared" si="4"/>
        <v>0</v>
      </c>
      <c r="M8" s="105"/>
      <c r="N8" s="316">
        <v>5</v>
      </c>
      <c r="O8" s="316">
        <v>3</v>
      </c>
      <c r="P8" s="316">
        <v>0</v>
      </c>
      <c r="Q8" s="292">
        <f t="shared" si="5"/>
        <v>8</v>
      </c>
      <c r="R8" s="292"/>
      <c r="S8" s="293">
        <v>62.5</v>
      </c>
      <c r="T8" s="293">
        <v>37.5</v>
      </c>
      <c r="U8" s="293">
        <v>0</v>
      </c>
      <c r="V8" s="293">
        <v>100</v>
      </c>
      <c r="Y8" s="11">
        <v>6</v>
      </c>
      <c r="Z8" s="11">
        <v>2</v>
      </c>
      <c r="AA8" s="11">
        <v>2</v>
      </c>
      <c r="AB8" s="273">
        <f t="shared" si="1"/>
        <v>10</v>
      </c>
      <c r="AC8" s="51">
        <f>Y8/$AB$8*100</f>
        <v>60</v>
      </c>
      <c r="AD8" s="51">
        <f>Z8/$AB$8*100</f>
        <v>20</v>
      </c>
      <c r="AE8" s="51">
        <f>AA8/$AB$8*100</f>
        <v>20</v>
      </c>
      <c r="AF8" s="51">
        <f>AB8/$AB$8*100</f>
        <v>100</v>
      </c>
    </row>
    <row r="9" spans="1:32" ht="21.95" customHeight="1">
      <c r="A9" s="43" t="s">
        <v>13</v>
      </c>
      <c r="B9" s="183">
        <v>3</v>
      </c>
      <c r="C9" s="151">
        <v>2.9411764705882351</v>
      </c>
      <c r="D9" s="151"/>
      <c r="E9" s="79">
        <v>2</v>
      </c>
      <c r="F9" s="79">
        <v>2</v>
      </c>
      <c r="G9" s="79">
        <v>2</v>
      </c>
      <c r="H9" s="79">
        <f t="shared" si="0"/>
        <v>6</v>
      </c>
      <c r="I9" s="79"/>
      <c r="J9" s="105">
        <f t="shared" si="2"/>
        <v>33.333333333333329</v>
      </c>
      <c r="K9" s="105">
        <f t="shared" si="3"/>
        <v>33.333333333333329</v>
      </c>
      <c r="L9" s="105">
        <f t="shared" si="4"/>
        <v>33.333333333333329</v>
      </c>
      <c r="M9" s="105"/>
      <c r="N9" s="316">
        <v>5</v>
      </c>
      <c r="O9" s="316">
        <v>1</v>
      </c>
      <c r="P9" s="316">
        <v>0</v>
      </c>
      <c r="Q9" s="292">
        <f t="shared" si="5"/>
        <v>6</v>
      </c>
      <c r="R9" s="292"/>
      <c r="S9" s="293">
        <v>83.333333333333343</v>
      </c>
      <c r="T9" s="293">
        <v>16.666666666666664</v>
      </c>
      <c r="U9" s="293">
        <v>0</v>
      </c>
      <c r="V9" s="293">
        <v>100</v>
      </c>
      <c r="Y9" s="64">
        <v>2</v>
      </c>
      <c r="Z9" s="64">
        <v>2</v>
      </c>
      <c r="AA9" s="64">
        <v>0</v>
      </c>
      <c r="AB9" s="273">
        <f t="shared" si="1"/>
        <v>4</v>
      </c>
      <c r="AC9" s="51">
        <f>Y9/$AB$9*100</f>
        <v>50</v>
      </c>
      <c r="AD9" s="51">
        <f>Z9/$AB$9*100</f>
        <v>50</v>
      </c>
      <c r="AE9" s="51">
        <f>AA9/$AB$9*100</f>
        <v>0</v>
      </c>
      <c r="AF9" s="51">
        <f>AB9/$AB$9*100</f>
        <v>100</v>
      </c>
    </row>
    <row r="10" spans="1:32" ht="21.95" customHeight="1">
      <c r="A10" s="43" t="s">
        <v>14</v>
      </c>
      <c r="B10" s="183">
        <v>2</v>
      </c>
      <c r="C10" s="151">
        <v>2.6315789473684208</v>
      </c>
      <c r="D10" s="151"/>
      <c r="E10" s="106">
        <v>0</v>
      </c>
      <c r="F10" s="106">
        <v>2</v>
      </c>
      <c r="G10" s="106">
        <v>0</v>
      </c>
      <c r="H10" s="106">
        <f t="shared" si="0"/>
        <v>2</v>
      </c>
      <c r="I10" s="106"/>
      <c r="J10" s="105">
        <f t="shared" si="2"/>
        <v>0</v>
      </c>
      <c r="K10" s="105">
        <f t="shared" si="3"/>
        <v>100</v>
      </c>
      <c r="L10" s="105">
        <f t="shared" si="4"/>
        <v>0</v>
      </c>
      <c r="M10" s="105"/>
      <c r="N10" s="316">
        <v>0</v>
      </c>
      <c r="O10" s="316">
        <v>1</v>
      </c>
      <c r="P10" s="316">
        <v>1</v>
      </c>
      <c r="Q10" s="292">
        <f t="shared" si="5"/>
        <v>2</v>
      </c>
      <c r="R10" s="292"/>
      <c r="S10" s="293">
        <v>0</v>
      </c>
      <c r="T10" s="293">
        <v>50</v>
      </c>
      <c r="U10" s="293">
        <v>50</v>
      </c>
      <c r="V10" s="293">
        <v>100</v>
      </c>
      <c r="Y10" s="11">
        <v>6</v>
      </c>
      <c r="Z10" s="11">
        <v>2</v>
      </c>
      <c r="AA10" s="11">
        <v>0</v>
      </c>
      <c r="AB10" s="273">
        <f t="shared" si="1"/>
        <v>8</v>
      </c>
      <c r="AC10" s="51">
        <f>Y10/$AB$10*100</f>
        <v>75</v>
      </c>
      <c r="AD10" s="51">
        <f>Z10/$AB$10*100</f>
        <v>25</v>
      </c>
      <c r="AE10" s="51">
        <f>AA10/$AB$10*100</f>
        <v>0</v>
      </c>
      <c r="AF10" s="51">
        <f>AB10/$AB$10*100</f>
        <v>100</v>
      </c>
    </row>
    <row r="11" spans="1:32" ht="21.95" customHeight="1">
      <c r="A11" s="43" t="s">
        <v>15</v>
      </c>
      <c r="B11" s="183">
        <v>5</v>
      </c>
      <c r="C11" s="151">
        <v>7.042253521126761</v>
      </c>
      <c r="D11" s="151"/>
      <c r="E11" s="79">
        <v>4</v>
      </c>
      <c r="F11" s="79">
        <v>2</v>
      </c>
      <c r="G11" s="79">
        <v>0</v>
      </c>
      <c r="H11" s="79">
        <f t="shared" si="0"/>
        <v>6</v>
      </c>
      <c r="I11" s="79"/>
      <c r="J11" s="105">
        <f t="shared" si="2"/>
        <v>66.666666666666657</v>
      </c>
      <c r="K11" s="105">
        <f t="shared" si="3"/>
        <v>33.333333333333329</v>
      </c>
      <c r="L11" s="105">
        <f t="shared" si="4"/>
        <v>0</v>
      </c>
      <c r="M11" s="105"/>
      <c r="N11" s="316">
        <v>5</v>
      </c>
      <c r="O11" s="316">
        <v>0</v>
      </c>
      <c r="P11" s="316">
        <v>1</v>
      </c>
      <c r="Q11" s="292">
        <f t="shared" si="5"/>
        <v>6</v>
      </c>
      <c r="R11" s="292"/>
      <c r="S11" s="293">
        <v>83.333333333333343</v>
      </c>
      <c r="T11" s="293">
        <v>0</v>
      </c>
      <c r="U11" s="293">
        <v>16.666666666666664</v>
      </c>
      <c r="V11" s="293">
        <v>100</v>
      </c>
      <c r="Y11" s="11">
        <v>40</v>
      </c>
      <c r="Z11" s="11">
        <v>11</v>
      </c>
      <c r="AA11" s="11">
        <v>3</v>
      </c>
      <c r="AB11" s="273">
        <f t="shared" si="1"/>
        <v>54</v>
      </c>
      <c r="AC11" s="51">
        <f>Y11/$AB$11*100</f>
        <v>74.074074074074076</v>
      </c>
      <c r="AD11" s="51">
        <f>Z11/$AB$11*100</f>
        <v>20.37037037037037</v>
      </c>
      <c r="AE11" s="51">
        <f>AA11/$AB$11*100</f>
        <v>5.5555555555555554</v>
      </c>
      <c r="AF11" s="51">
        <f>AB11/$AB$11*100</f>
        <v>100</v>
      </c>
    </row>
    <row r="12" spans="1:32" ht="21.95" customHeight="1">
      <c r="A12" s="43" t="s">
        <v>16</v>
      </c>
      <c r="B12" s="183">
        <v>35</v>
      </c>
      <c r="C12" s="151">
        <v>16.055045871559635</v>
      </c>
      <c r="D12" s="151"/>
      <c r="E12" s="79">
        <v>26</v>
      </c>
      <c r="F12" s="79">
        <v>11</v>
      </c>
      <c r="G12" s="79">
        <v>3</v>
      </c>
      <c r="H12" s="79">
        <f t="shared" si="0"/>
        <v>40</v>
      </c>
      <c r="I12" s="79"/>
      <c r="J12" s="105">
        <f t="shared" si="2"/>
        <v>65</v>
      </c>
      <c r="K12" s="105">
        <f t="shared" si="3"/>
        <v>27.500000000000004</v>
      </c>
      <c r="L12" s="105">
        <f t="shared" si="4"/>
        <v>7.5</v>
      </c>
      <c r="M12" s="105"/>
      <c r="N12" s="316">
        <v>28</v>
      </c>
      <c r="O12" s="316">
        <v>8</v>
      </c>
      <c r="P12" s="316">
        <v>4</v>
      </c>
      <c r="Q12" s="292">
        <f t="shared" si="5"/>
        <v>40</v>
      </c>
      <c r="R12" s="292"/>
      <c r="S12" s="293">
        <v>70</v>
      </c>
      <c r="T12" s="293">
        <v>20</v>
      </c>
      <c r="U12" s="293">
        <v>10</v>
      </c>
      <c r="V12" s="293">
        <v>100</v>
      </c>
      <c r="Y12" s="11">
        <v>5</v>
      </c>
      <c r="Z12" s="11">
        <v>4</v>
      </c>
      <c r="AA12" s="11">
        <v>0</v>
      </c>
      <c r="AB12" s="273">
        <f t="shared" si="1"/>
        <v>9</v>
      </c>
      <c r="AC12" s="51">
        <f>Y12/$AB$12*100</f>
        <v>55.555555555555557</v>
      </c>
      <c r="AD12" s="51">
        <f>Z12/$AB$12*100</f>
        <v>44.444444444444443</v>
      </c>
      <c r="AE12" s="51">
        <f>AA12/$AB$12*100</f>
        <v>0</v>
      </c>
      <c r="AF12" s="51">
        <f>AB12/$AB$12*100</f>
        <v>100</v>
      </c>
    </row>
    <row r="13" spans="1:32" ht="21.95" customHeight="1">
      <c r="A13" s="43" t="s">
        <v>17</v>
      </c>
      <c r="B13" s="183">
        <v>5</v>
      </c>
      <c r="C13" s="151">
        <v>6.3291139240506329</v>
      </c>
      <c r="D13" s="151"/>
      <c r="E13" s="79">
        <v>1</v>
      </c>
      <c r="F13" s="79">
        <v>4</v>
      </c>
      <c r="G13" s="79">
        <v>0</v>
      </c>
      <c r="H13" s="79">
        <f t="shared" si="0"/>
        <v>5</v>
      </c>
      <c r="I13" s="79"/>
      <c r="J13" s="105">
        <f t="shared" si="2"/>
        <v>20</v>
      </c>
      <c r="K13" s="105">
        <f t="shared" si="3"/>
        <v>80</v>
      </c>
      <c r="L13" s="105">
        <f t="shared" si="4"/>
        <v>0</v>
      </c>
      <c r="M13" s="105"/>
      <c r="N13" s="316">
        <v>4</v>
      </c>
      <c r="O13" s="316">
        <v>0</v>
      </c>
      <c r="P13" s="316">
        <v>1</v>
      </c>
      <c r="Q13" s="292">
        <f t="shared" si="5"/>
        <v>5</v>
      </c>
      <c r="R13" s="292"/>
      <c r="S13" s="293">
        <v>80</v>
      </c>
      <c r="T13" s="293">
        <v>0</v>
      </c>
      <c r="U13" s="293">
        <v>20</v>
      </c>
      <c r="V13" s="293">
        <v>100</v>
      </c>
      <c r="Y13" s="11">
        <v>3</v>
      </c>
      <c r="Z13" s="11">
        <v>2</v>
      </c>
      <c r="AA13" s="11">
        <v>0</v>
      </c>
      <c r="AB13" s="273">
        <f t="shared" si="1"/>
        <v>5</v>
      </c>
      <c r="AC13" s="51">
        <f>Y13/$AB$13*100</f>
        <v>60</v>
      </c>
      <c r="AD13" s="51">
        <f>Z13/$AB$13*100</f>
        <v>40</v>
      </c>
      <c r="AE13" s="51">
        <f>AA13/$AB$13*100</f>
        <v>0</v>
      </c>
      <c r="AF13" s="51">
        <f>AB13/$AB$13*100</f>
        <v>100</v>
      </c>
    </row>
    <row r="14" spans="1:32" ht="21.95" customHeight="1">
      <c r="A14" s="43" t="s">
        <v>18</v>
      </c>
      <c r="B14" s="183">
        <v>3</v>
      </c>
      <c r="C14" s="151">
        <v>8.5714285714285712</v>
      </c>
      <c r="D14" s="151"/>
      <c r="E14" s="79">
        <v>1</v>
      </c>
      <c r="F14" s="79">
        <v>2</v>
      </c>
      <c r="G14" s="79">
        <v>0</v>
      </c>
      <c r="H14" s="79">
        <f t="shared" si="0"/>
        <v>3</v>
      </c>
      <c r="I14" s="79"/>
      <c r="J14" s="105">
        <f t="shared" si="2"/>
        <v>33.333333333333329</v>
      </c>
      <c r="K14" s="105">
        <f t="shared" si="3"/>
        <v>66.666666666666657</v>
      </c>
      <c r="L14" s="105">
        <f t="shared" si="4"/>
        <v>0</v>
      </c>
      <c r="M14" s="105"/>
      <c r="N14" s="316">
        <v>3</v>
      </c>
      <c r="O14" s="316">
        <v>0</v>
      </c>
      <c r="P14" s="316">
        <v>0</v>
      </c>
      <c r="Q14" s="292">
        <f t="shared" si="5"/>
        <v>3</v>
      </c>
      <c r="R14" s="292"/>
      <c r="S14" s="293">
        <v>100</v>
      </c>
      <c r="T14" s="293">
        <v>0</v>
      </c>
      <c r="U14" s="293">
        <v>0</v>
      </c>
      <c r="V14" s="293">
        <v>100</v>
      </c>
      <c r="Y14" s="11">
        <v>1</v>
      </c>
      <c r="Z14" s="11">
        <v>0</v>
      </c>
      <c r="AA14" s="11">
        <v>0</v>
      </c>
      <c r="AB14" s="273">
        <f t="shared" si="1"/>
        <v>1</v>
      </c>
      <c r="AC14" s="51">
        <f>Y14/$AB$14*100</f>
        <v>100</v>
      </c>
      <c r="AD14" s="51">
        <f>Z14/$AB$14*100</f>
        <v>0</v>
      </c>
      <c r="AE14" s="51">
        <f>AA14/$AB$14*100</f>
        <v>0</v>
      </c>
      <c r="AF14" s="51">
        <f>AB14/$AB$14*100</f>
        <v>100</v>
      </c>
    </row>
    <row r="15" spans="1:32" ht="21.95" customHeight="1">
      <c r="A15" s="43" t="s">
        <v>19</v>
      </c>
      <c r="B15" s="183">
        <v>1</v>
      </c>
      <c r="C15" s="151">
        <v>2.9411764705882351</v>
      </c>
      <c r="D15" s="151"/>
      <c r="E15" s="79">
        <v>1</v>
      </c>
      <c r="F15" s="79">
        <v>0</v>
      </c>
      <c r="G15" s="79">
        <v>0</v>
      </c>
      <c r="H15" s="79">
        <f t="shared" si="0"/>
        <v>1</v>
      </c>
      <c r="I15" s="79"/>
      <c r="J15" s="105">
        <f t="shared" si="2"/>
        <v>100</v>
      </c>
      <c r="K15" s="105">
        <f t="shared" si="3"/>
        <v>0</v>
      </c>
      <c r="L15" s="105">
        <f t="shared" si="4"/>
        <v>0</v>
      </c>
      <c r="M15" s="105"/>
      <c r="N15" s="316">
        <v>0</v>
      </c>
      <c r="O15" s="316">
        <v>0</v>
      </c>
      <c r="P15" s="316">
        <v>1</v>
      </c>
      <c r="Q15" s="292">
        <f t="shared" si="5"/>
        <v>1</v>
      </c>
      <c r="R15" s="292"/>
      <c r="S15" s="293">
        <v>0</v>
      </c>
      <c r="T15" s="293">
        <v>0</v>
      </c>
      <c r="U15" s="293">
        <v>100</v>
      </c>
      <c r="V15" s="293">
        <v>100</v>
      </c>
      <c r="Y15" s="11">
        <v>8</v>
      </c>
      <c r="Z15" s="11">
        <v>3</v>
      </c>
      <c r="AA15" s="11">
        <v>0</v>
      </c>
      <c r="AB15" s="273">
        <f t="shared" si="1"/>
        <v>11</v>
      </c>
      <c r="AC15" s="51">
        <f>Y15/$AB$15*100</f>
        <v>72.727272727272734</v>
      </c>
      <c r="AD15" s="51">
        <f>Z15/$AB$15*100</f>
        <v>27.27272727272727</v>
      </c>
      <c r="AE15" s="51">
        <f>AA15/$AB$15*100</f>
        <v>0</v>
      </c>
      <c r="AF15" s="51">
        <f>AB15/$AB$15*100</f>
        <v>100</v>
      </c>
    </row>
    <row r="16" spans="1:32" ht="21.95" customHeight="1">
      <c r="A16" s="43" t="s">
        <v>20</v>
      </c>
      <c r="B16" s="183">
        <v>5</v>
      </c>
      <c r="C16" s="151">
        <v>6.8493150684931505</v>
      </c>
      <c r="D16" s="151"/>
      <c r="E16" s="79">
        <v>5</v>
      </c>
      <c r="F16" s="79">
        <v>3</v>
      </c>
      <c r="G16" s="79">
        <v>0</v>
      </c>
      <c r="H16" s="79">
        <f t="shared" si="0"/>
        <v>8</v>
      </c>
      <c r="I16" s="79"/>
      <c r="J16" s="105">
        <f t="shared" si="2"/>
        <v>62.5</v>
      </c>
      <c r="K16" s="105">
        <f t="shared" si="3"/>
        <v>37.5</v>
      </c>
      <c r="L16" s="105">
        <f t="shared" si="4"/>
        <v>0</v>
      </c>
      <c r="M16" s="105"/>
      <c r="N16" s="316">
        <v>6</v>
      </c>
      <c r="O16" s="316">
        <v>2</v>
      </c>
      <c r="P16" s="316">
        <v>0</v>
      </c>
      <c r="Q16" s="292">
        <f t="shared" si="5"/>
        <v>8</v>
      </c>
      <c r="R16" s="292"/>
      <c r="S16" s="293">
        <v>75</v>
      </c>
      <c r="T16" s="293">
        <v>25</v>
      </c>
      <c r="U16" s="293">
        <v>0</v>
      </c>
      <c r="V16" s="293">
        <v>100</v>
      </c>
      <c r="Y16" s="11">
        <v>3</v>
      </c>
      <c r="Z16" s="11">
        <v>0</v>
      </c>
      <c r="AA16" s="11">
        <v>0</v>
      </c>
      <c r="AB16" s="273">
        <f t="shared" si="1"/>
        <v>3</v>
      </c>
      <c r="AC16" s="51">
        <f>Y16/$AB$16*100</f>
        <v>100</v>
      </c>
      <c r="AD16" s="51">
        <f>Z16/$AB$16*100</f>
        <v>0</v>
      </c>
      <c r="AE16" s="51">
        <f>AA16/$AB$16*100</f>
        <v>0</v>
      </c>
      <c r="AF16" s="51">
        <f>AB16/$AB$16*100</f>
        <v>100</v>
      </c>
    </row>
    <row r="17" spans="1:32" ht="21.95" customHeight="1">
      <c r="A17" s="43" t="s">
        <v>21</v>
      </c>
      <c r="B17" s="183">
        <v>3</v>
      </c>
      <c r="C17" s="151">
        <v>10.344827586206897</v>
      </c>
      <c r="D17" s="151"/>
      <c r="E17" s="79">
        <v>3</v>
      </c>
      <c r="F17" s="79">
        <v>0</v>
      </c>
      <c r="G17" s="79">
        <v>0</v>
      </c>
      <c r="H17" s="79">
        <f t="shared" si="0"/>
        <v>3</v>
      </c>
      <c r="I17" s="79"/>
      <c r="J17" s="105">
        <f t="shared" si="2"/>
        <v>100</v>
      </c>
      <c r="K17" s="105">
        <f t="shared" si="3"/>
        <v>0</v>
      </c>
      <c r="L17" s="105">
        <f t="shared" si="4"/>
        <v>0</v>
      </c>
      <c r="M17" s="105"/>
      <c r="N17" s="316">
        <v>2</v>
      </c>
      <c r="O17" s="316">
        <v>0</v>
      </c>
      <c r="P17" s="316">
        <v>1</v>
      </c>
      <c r="Q17" s="292">
        <f t="shared" si="5"/>
        <v>3</v>
      </c>
      <c r="R17" s="292"/>
      <c r="S17" s="293">
        <v>66.666666666666657</v>
      </c>
      <c r="T17" s="293">
        <v>0</v>
      </c>
      <c r="U17" s="293">
        <v>33.333333333333329</v>
      </c>
      <c r="V17" s="293">
        <v>100</v>
      </c>
      <c r="Y17" s="11">
        <v>2</v>
      </c>
      <c r="Z17" s="11">
        <v>1</v>
      </c>
      <c r="AA17" s="11">
        <v>0</v>
      </c>
      <c r="AB17" s="273">
        <f t="shared" si="1"/>
        <v>3</v>
      </c>
      <c r="AC17" s="51">
        <f>Y17/$AB$17*100</f>
        <v>66.666666666666657</v>
      </c>
      <c r="AD17" s="51">
        <f>Z17/$AB$17*100</f>
        <v>33.333333333333329</v>
      </c>
      <c r="AE17" s="51">
        <f>AA17/$AB$17*100</f>
        <v>0</v>
      </c>
      <c r="AF17" s="51">
        <f>AB17/$AB$17*100</f>
        <v>100</v>
      </c>
    </row>
    <row r="18" spans="1:32" ht="21.95" customHeight="1">
      <c r="A18" s="43" t="s">
        <v>22</v>
      </c>
      <c r="B18" s="183">
        <v>2</v>
      </c>
      <c r="C18" s="151">
        <v>6.0606060606060606</v>
      </c>
      <c r="D18" s="151"/>
      <c r="E18" s="79">
        <v>1</v>
      </c>
      <c r="F18" s="79">
        <v>1</v>
      </c>
      <c r="G18" s="79">
        <v>0</v>
      </c>
      <c r="H18" s="79">
        <f t="shared" si="0"/>
        <v>2</v>
      </c>
      <c r="I18" s="79"/>
      <c r="J18" s="105">
        <f t="shared" si="2"/>
        <v>50</v>
      </c>
      <c r="K18" s="105">
        <f t="shared" si="3"/>
        <v>50</v>
      </c>
      <c r="L18" s="105">
        <f t="shared" si="4"/>
        <v>0</v>
      </c>
      <c r="M18" s="105"/>
      <c r="N18" s="316">
        <v>1</v>
      </c>
      <c r="O18" s="316">
        <v>1</v>
      </c>
      <c r="P18" s="316">
        <v>0</v>
      </c>
      <c r="Q18" s="292">
        <f t="shared" si="5"/>
        <v>2</v>
      </c>
      <c r="R18" s="292"/>
      <c r="S18" s="293">
        <v>50</v>
      </c>
      <c r="T18" s="293">
        <v>50</v>
      </c>
      <c r="U18" s="293">
        <v>0</v>
      </c>
      <c r="V18" s="293">
        <v>100</v>
      </c>
      <c r="Y18" s="10">
        <v>3</v>
      </c>
      <c r="Z18" s="10">
        <v>1</v>
      </c>
      <c r="AA18" s="10">
        <v>0</v>
      </c>
      <c r="AB18" s="273">
        <f t="shared" si="1"/>
        <v>4</v>
      </c>
      <c r="AC18" s="51">
        <f>Y18/$AB$18*100</f>
        <v>75</v>
      </c>
      <c r="AD18" s="51">
        <f>Z18/$AB$18*100</f>
        <v>25</v>
      </c>
      <c r="AE18" s="51">
        <f>AA18/$AB$18*100</f>
        <v>0</v>
      </c>
      <c r="AF18" s="51">
        <f>AB18/$AB$18*100</f>
        <v>100</v>
      </c>
    </row>
    <row r="19" spans="1:32" ht="21.95" customHeight="1">
      <c r="A19" s="43" t="s">
        <v>23</v>
      </c>
      <c r="B19" s="183">
        <v>3</v>
      </c>
      <c r="C19" s="151">
        <v>5.3571428571428568</v>
      </c>
      <c r="D19" s="151"/>
      <c r="E19" s="79">
        <v>2</v>
      </c>
      <c r="F19" s="79">
        <v>1</v>
      </c>
      <c r="G19" s="79">
        <v>0</v>
      </c>
      <c r="H19" s="79">
        <f t="shared" si="0"/>
        <v>3</v>
      </c>
      <c r="I19" s="79"/>
      <c r="J19" s="105">
        <f t="shared" si="2"/>
        <v>66.666666666666657</v>
      </c>
      <c r="K19" s="105">
        <f t="shared" si="3"/>
        <v>33.333333333333329</v>
      </c>
      <c r="L19" s="105">
        <f t="shared" si="4"/>
        <v>0</v>
      </c>
      <c r="M19" s="105"/>
      <c r="N19" s="316">
        <v>3</v>
      </c>
      <c r="O19" s="316">
        <v>0</v>
      </c>
      <c r="P19" s="316">
        <v>0</v>
      </c>
      <c r="Q19" s="292">
        <f t="shared" si="5"/>
        <v>3</v>
      </c>
      <c r="R19" s="292"/>
      <c r="S19" s="293">
        <v>100</v>
      </c>
      <c r="T19" s="293">
        <v>0</v>
      </c>
      <c r="U19" s="293">
        <v>0</v>
      </c>
      <c r="V19" s="293">
        <v>100</v>
      </c>
      <c r="Y19" s="13">
        <v>5</v>
      </c>
      <c r="Z19" s="13">
        <v>3</v>
      </c>
      <c r="AA19" s="13">
        <v>0</v>
      </c>
      <c r="AB19" s="273">
        <f t="shared" si="1"/>
        <v>8</v>
      </c>
      <c r="AC19" s="51">
        <f>Y19/$AB$19*100</f>
        <v>62.5</v>
      </c>
      <c r="AD19" s="51">
        <f>Z19/$AB$19*100</f>
        <v>37.5</v>
      </c>
      <c r="AE19" s="51">
        <f>AA19/$AB$19*100</f>
        <v>0</v>
      </c>
      <c r="AF19" s="51">
        <f>AB19/$AB$19*100</f>
        <v>100</v>
      </c>
    </row>
    <row r="20" spans="1:32" ht="21.95" customHeight="1">
      <c r="A20" s="43" t="s">
        <v>24</v>
      </c>
      <c r="B20" s="183">
        <v>3</v>
      </c>
      <c r="C20" s="151">
        <v>7.1428571428571423</v>
      </c>
      <c r="D20" s="151"/>
      <c r="E20" s="79">
        <v>2</v>
      </c>
      <c r="F20" s="79">
        <v>3</v>
      </c>
      <c r="G20" s="79">
        <v>0</v>
      </c>
      <c r="H20" s="79">
        <f t="shared" si="0"/>
        <v>5</v>
      </c>
      <c r="I20" s="79"/>
      <c r="J20" s="105">
        <f t="shared" si="2"/>
        <v>40</v>
      </c>
      <c r="K20" s="105">
        <f t="shared" si="3"/>
        <v>60</v>
      </c>
      <c r="L20" s="105">
        <f t="shared" si="4"/>
        <v>0</v>
      </c>
      <c r="M20" s="105"/>
      <c r="N20" s="316">
        <v>4</v>
      </c>
      <c r="O20" s="316">
        <v>0</v>
      </c>
      <c r="P20" s="316">
        <v>1</v>
      </c>
      <c r="Q20" s="292">
        <f t="shared" si="5"/>
        <v>5</v>
      </c>
      <c r="R20" s="292"/>
      <c r="S20" s="293">
        <v>80</v>
      </c>
      <c r="T20" s="293">
        <v>0</v>
      </c>
      <c r="U20" s="293">
        <v>20</v>
      </c>
      <c r="V20" s="293">
        <v>100</v>
      </c>
      <c r="Y20" s="11">
        <v>0</v>
      </c>
      <c r="Z20" s="11">
        <v>0</v>
      </c>
      <c r="AA20" s="11">
        <v>0</v>
      </c>
      <c r="AB20" s="273">
        <f t="shared" si="1"/>
        <v>0</v>
      </c>
      <c r="AC20" s="51">
        <v>0</v>
      </c>
      <c r="AD20" s="51">
        <v>0</v>
      </c>
      <c r="AE20" s="51">
        <v>0</v>
      </c>
      <c r="AF20" s="51">
        <v>0</v>
      </c>
    </row>
    <row r="21" spans="1:32" ht="21.95" customHeight="1">
      <c r="A21" s="43" t="s">
        <v>25</v>
      </c>
      <c r="B21" s="183">
        <v>0</v>
      </c>
      <c r="C21" s="151">
        <v>0</v>
      </c>
      <c r="D21" s="151"/>
      <c r="E21" s="79">
        <v>0</v>
      </c>
      <c r="F21" s="79">
        <v>0</v>
      </c>
      <c r="G21" s="79">
        <v>0</v>
      </c>
      <c r="H21" s="79">
        <f t="shared" si="0"/>
        <v>0</v>
      </c>
      <c r="I21" s="79"/>
      <c r="J21" s="105">
        <v>0</v>
      </c>
      <c r="K21" s="105">
        <v>0</v>
      </c>
      <c r="L21" s="105">
        <v>0</v>
      </c>
      <c r="M21" s="105"/>
      <c r="N21" s="316">
        <v>0</v>
      </c>
      <c r="O21" s="316">
        <v>0</v>
      </c>
      <c r="P21" s="316">
        <v>0</v>
      </c>
      <c r="Q21" s="292">
        <f t="shared" si="5"/>
        <v>0</v>
      </c>
      <c r="R21" s="292"/>
      <c r="S21" s="293">
        <v>0</v>
      </c>
      <c r="T21" s="293">
        <v>0</v>
      </c>
      <c r="U21" s="293">
        <v>0</v>
      </c>
      <c r="V21" s="293">
        <v>0</v>
      </c>
      <c r="Y21" s="10">
        <v>9</v>
      </c>
      <c r="Z21" s="10">
        <v>3</v>
      </c>
      <c r="AA21" s="10">
        <v>0</v>
      </c>
      <c r="AB21" s="273">
        <f t="shared" si="1"/>
        <v>12</v>
      </c>
      <c r="AC21" s="51">
        <f>Y21/$AB$21*100</f>
        <v>75</v>
      </c>
      <c r="AD21" s="51">
        <f>Z21/$AB$21*100</f>
        <v>25</v>
      </c>
      <c r="AE21" s="51">
        <f>AA21/$AB$21*100</f>
        <v>0</v>
      </c>
      <c r="AF21" s="51">
        <f>AB21/$AB$21*100</f>
        <v>100</v>
      </c>
    </row>
    <row r="22" spans="1:32" ht="21.95" customHeight="1" thickBot="1">
      <c r="A22" s="45" t="s">
        <v>26</v>
      </c>
      <c r="B22" s="153">
        <v>8</v>
      </c>
      <c r="C22" s="154">
        <v>12.903225806451612</v>
      </c>
      <c r="D22" s="154"/>
      <c r="E22" s="10">
        <v>6</v>
      </c>
      <c r="F22" s="10">
        <v>3</v>
      </c>
      <c r="G22" s="10">
        <v>0</v>
      </c>
      <c r="H22" s="10">
        <f t="shared" si="0"/>
        <v>9</v>
      </c>
      <c r="I22" s="10"/>
      <c r="J22" s="53">
        <f t="shared" si="2"/>
        <v>66.666666666666657</v>
      </c>
      <c r="K22" s="53">
        <f t="shared" si="3"/>
        <v>33.333333333333329</v>
      </c>
      <c r="L22" s="53">
        <f t="shared" si="4"/>
        <v>0</v>
      </c>
      <c r="M22" s="53"/>
      <c r="N22" s="290">
        <v>5</v>
      </c>
      <c r="O22" s="290">
        <v>1</v>
      </c>
      <c r="P22" s="290">
        <v>3</v>
      </c>
      <c r="Q22" s="290">
        <f t="shared" si="5"/>
        <v>9</v>
      </c>
      <c r="R22" s="290"/>
      <c r="S22" s="291">
        <v>55.555555555555557</v>
      </c>
      <c r="T22" s="291">
        <v>11.111111111111111</v>
      </c>
      <c r="U22" s="291">
        <v>33.333333333333329</v>
      </c>
      <c r="V22" s="291">
        <v>100</v>
      </c>
      <c r="Y22" s="101">
        <v>114</v>
      </c>
      <c r="Z22" s="101">
        <v>47</v>
      </c>
      <c r="AA22" s="101">
        <v>6</v>
      </c>
      <c r="AB22" s="273">
        <f t="shared" si="1"/>
        <v>167</v>
      </c>
      <c r="AC22" s="51">
        <f>Y22/$AB$22*100</f>
        <v>68.263473053892227</v>
      </c>
      <c r="AD22" s="51">
        <f>Z22/$AB$22*100</f>
        <v>28.143712574850298</v>
      </c>
      <c r="AE22" s="51">
        <f>AA22/$AB$22*100</f>
        <v>3.5928143712574849</v>
      </c>
      <c r="AF22" s="51">
        <f>AB22/$AB$22*100</f>
        <v>100</v>
      </c>
    </row>
    <row r="23" spans="1:32" ht="21.95" customHeight="1" thickTop="1" thickBot="1">
      <c r="A23" s="275" t="s">
        <v>27</v>
      </c>
      <c r="B23" s="101">
        <v>96</v>
      </c>
      <c r="C23" s="103">
        <v>6.6992323796231688</v>
      </c>
      <c r="D23" s="103"/>
      <c r="E23" s="101">
        <f>SUM(E5:E22)</f>
        <v>61</v>
      </c>
      <c r="F23" s="101">
        <f>SUM(F5:F22)</f>
        <v>47</v>
      </c>
      <c r="G23" s="101">
        <f>SUM(G5:G22)</f>
        <v>6</v>
      </c>
      <c r="H23" s="101">
        <f t="shared" si="0"/>
        <v>114</v>
      </c>
      <c r="I23" s="101"/>
      <c r="J23" s="103">
        <f t="shared" si="2"/>
        <v>53.508771929824562</v>
      </c>
      <c r="K23" s="103">
        <f t="shared" si="3"/>
        <v>41.228070175438596</v>
      </c>
      <c r="L23" s="103">
        <f t="shared" si="4"/>
        <v>5.2631578947368416</v>
      </c>
      <c r="M23" s="103"/>
      <c r="N23" s="101">
        <v>83</v>
      </c>
      <c r="O23" s="101">
        <v>17</v>
      </c>
      <c r="P23" s="101">
        <v>14</v>
      </c>
      <c r="Q23" s="101">
        <f t="shared" si="5"/>
        <v>114</v>
      </c>
      <c r="R23" s="101"/>
      <c r="S23" s="103">
        <v>72.807017543859658</v>
      </c>
      <c r="T23" s="103">
        <v>14.912280701754385</v>
      </c>
      <c r="U23" s="103">
        <v>12.280701754385964</v>
      </c>
      <c r="V23" s="103">
        <v>100</v>
      </c>
    </row>
    <row r="24" spans="1:32" ht="15" thickTop="1"/>
    <row r="26" spans="1:32" ht="11.25" customHeight="1" thickBot="1"/>
    <row r="27" spans="1:32" ht="23.25" customHeight="1">
      <c r="A27" s="378" t="s">
        <v>437</v>
      </c>
      <c r="B27" s="378"/>
      <c r="C27" s="378"/>
      <c r="D27" s="366">
        <v>132</v>
      </c>
      <c r="E27" s="366"/>
      <c r="F27" s="366"/>
      <c r="G27" s="366"/>
      <c r="H27" s="366"/>
      <c r="I27" s="366"/>
      <c r="J27" s="366"/>
      <c r="K27" s="366"/>
      <c r="L27" s="366"/>
      <c r="M27" s="366"/>
      <c r="N27" s="366"/>
      <c r="O27" s="366"/>
      <c r="P27" s="366"/>
      <c r="Q27" s="366"/>
      <c r="R27" s="366"/>
      <c r="S27" s="366"/>
      <c r="T27" s="366"/>
      <c r="U27" s="366"/>
      <c r="V27" s="366"/>
    </row>
  </sheetData>
  <mergeCells count="11">
    <mergeCell ref="A27:C27"/>
    <mergeCell ref="D27:V27"/>
    <mergeCell ref="A1:V1"/>
    <mergeCell ref="A2:V2"/>
    <mergeCell ref="AC2:AF2"/>
    <mergeCell ref="A3:A4"/>
    <mergeCell ref="B3:C3"/>
    <mergeCell ref="E3:G3"/>
    <mergeCell ref="J3:L3"/>
    <mergeCell ref="N3:Q3"/>
    <mergeCell ref="S3:V3"/>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sheetPr>
    <tabColor rgb="FF7030A0"/>
  </sheetPr>
  <dimension ref="A1:R27"/>
  <sheetViews>
    <sheetView rightToLeft="1" view="pageBreakPreview" topLeftCell="A13" zoomScale="90" zoomScaleSheetLayoutView="90" workbookViewId="0">
      <selection activeCell="Q7" sqref="Q7"/>
    </sheetView>
  </sheetViews>
  <sheetFormatPr defaultColWidth="9.125" defaultRowHeight="14.25"/>
  <cols>
    <col min="1" max="1" width="11.125" style="5" customWidth="1"/>
    <col min="2" max="7" width="8.75" style="5" customWidth="1"/>
    <col min="8" max="8" width="0.875" style="36" customWidth="1"/>
    <col min="9" max="12" width="8.75" style="5" customWidth="1"/>
    <col min="13" max="16384" width="9.125" style="5"/>
  </cols>
  <sheetData>
    <row r="1" spans="1:18" ht="21" customHeight="1">
      <c r="A1" s="364" t="s">
        <v>28</v>
      </c>
      <c r="B1" s="364"/>
      <c r="C1" s="364"/>
      <c r="D1" s="364"/>
      <c r="E1" s="364"/>
      <c r="F1" s="364"/>
      <c r="G1" s="364"/>
      <c r="H1" s="364"/>
      <c r="I1" s="364"/>
      <c r="J1" s="364"/>
      <c r="K1" s="364"/>
      <c r="L1" s="364"/>
      <c r="M1" s="364"/>
      <c r="N1" s="364"/>
    </row>
    <row r="2" spans="1:18" ht="23.25" customHeight="1" thickBot="1">
      <c r="A2" s="365" t="s">
        <v>450</v>
      </c>
      <c r="B2" s="365"/>
      <c r="C2" s="365"/>
      <c r="D2" s="365"/>
      <c r="E2" s="365"/>
      <c r="F2" s="365"/>
      <c r="G2" s="365"/>
      <c r="H2" s="365"/>
      <c r="I2" s="365"/>
      <c r="J2" s="365"/>
      <c r="K2" s="365"/>
      <c r="L2" s="365"/>
      <c r="M2" s="365"/>
      <c r="N2" s="365"/>
      <c r="O2" s="243"/>
      <c r="P2" s="243"/>
      <c r="Q2" s="243"/>
      <c r="R2" s="243"/>
    </row>
    <row r="3" spans="1:18" ht="25.5" customHeight="1" thickTop="1">
      <c r="A3" s="361" t="s">
        <v>1</v>
      </c>
      <c r="B3" s="363" t="s">
        <v>174</v>
      </c>
      <c r="C3" s="363"/>
      <c r="D3" s="363"/>
      <c r="E3" s="363"/>
      <c r="F3" s="363"/>
      <c r="G3" s="363"/>
      <c r="H3" s="35"/>
      <c r="I3" s="363" t="s">
        <v>416</v>
      </c>
      <c r="J3" s="363"/>
      <c r="K3" s="363"/>
      <c r="L3" s="363"/>
      <c r="M3" s="363"/>
      <c r="N3" s="363"/>
    </row>
    <row r="4" spans="1:18" ht="24" customHeight="1">
      <c r="A4" s="362"/>
      <c r="B4" s="4" t="s">
        <v>29</v>
      </c>
      <c r="C4" s="4" t="s">
        <v>30</v>
      </c>
      <c r="D4" s="4" t="s">
        <v>31</v>
      </c>
      <c r="E4" s="4" t="s">
        <v>32</v>
      </c>
      <c r="F4" s="4" t="s">
        <v>33</v>
      </c>
      <c r="G4" s="4" t="s">
        <v>27</v>
      </c>
      <c r="H4" s="28"/>
      <c r="I4" s="4" t="s">
        <v>29</v>
      </c>
      <c r="J4" s="4" t="s">
        <v>30</v>
      </c>
      <c r="K4" s="4" t="s">
        <v>31</v>
      </c>
      <c r="L4" s="4" t="s">
        <v>32</v>
      </c>
      <c r="M4" s="4" t="s">
        <v>33</v>
      </c>
      <c r="N4" s="4" t="s">
        <v>27</v>
      </c>
    </row>
    <row r="5" spans="1:18" ht="21.95" customHeight="1">
      <c r="A5" s="1" t="s">
        <v>9</v>
      </c>
      <c r="B5" s="10">
        <v>46</v>
      </c>
      <c r="C5" s="10">
        <v>13</v>
      </c>
      <c r="D5" s="10">
        <v>6</v>
      </c>
      <c r="E5" s="10">
        <v>0</v>
      </c>
      <c r="F5" s="10">
        <v>1</v>
      </c>
      <c r="G5" s="10">
        <v>66</v>
      </c>
      <c r="H5" s="10"/>
      <c r="I5" s="53">
        <v>69.696969696969703</v>
      </c>
      <c r="J5" s="53">
        <v>19.696969696969695</v>
      </c>
      <c r="K5" s="53">
        <v>9.0909090909090917</v>
      </c>
      <c r="L5" s="53">
        <v>0</v>
      </c>
      <c r="M5" s="53">
        <v>1.5151515151515151</v>
      </c>
      <c r="N5" s="53">
        <v>100</v>
      </c>
    </row>
    <row r="6" spans="1:18" ht="21.95" customHeight="1">
      <c r="A6" s="2" t="s">
        <v>10</v>
      </c>
      <c r="B6" s="11">
        <v>68</v>
      </c>
      <c r="C6" s="11">
        <v>42</v>
      </c>
      <c r="D6" s="11">
        <v>3</v>
      </c>
      <c r="E6" s="11">
        <v>22</v>
      </c>
      <c r="F6" s="11">
        <v>0</v>
      </c>
      <c r="G6" s="11">
        <v>135</v>
      </c>
      <c r="H6" s="11"/>
      <c r="I6" s="62">
        <v>50.370370370370374</v>
      </c>
      <c r="J6" s="62">
        <v>31.111111111111111</v>
      </c>
      <c r="K6" s="62">
        <v>2.2222222222222223</v>
      </c>
      <c r="L6" s="62">
        <v>16.296296296296298</v>
      </c>
      <c r="M6" s="62">
        <v>0</v>
      </c>
      <c r="N6" s="62">
        <v>100</v>
      </c>
    </row>
    <row r="7" spans="1:18" ht="21.95" customHeight="1">
      <c r="A7" s="2" t="s">
        <v>11</v>
      </c>
      <c r="B7" s="11">
        <v>122</v>
      </c>
      <c r="C7" s="11">
        <v>14</v>
      </c>
      <c r="D7" s="11">
        <v>30</v>
      </c>
      <c r="E7" s="11">
        <v>10</v>
      </c>
      <c r="F7" s="11">
        <v>35</v>
      </c>
      <c r="G7" s="11">
        <v>211</v>
      </c>
      <c r="H7" s="11"/>
      <c r="I7" s="62">
        <v>57.81990521327014</v>
      </c>
      <c r="J7" s="62">
        <v>6.6350710900473935</v>
      </c>
      <c r="K7" s="62">
        <v>14.218009478672986</v>
      </c>
      <c r="L7" s="62">
        <v>4.7393364928909953</v>
      </c>
      <c r="M7" s="62">
        <v>16.587677725118482</v>
      </c>
      <c r="N7" s="62">
        <v>100</v>
      </c>
    </row>
    <row r="8" spans="1:18" ht="21.95" customHeight="1">
      <c r="A8" s="2" t="s">
        <v>12</v>
      </c>
      <c r="B8" s="11">
        <v>75</v>
      </c>
      <c r="C8" s="11">
        <v>15</v>
      </c>
      <c r="D8" s="11">
        <v>4</v>
      </c>
      <c r="E8" s="11">
        <v>9</v>
      </c>
      <c r="F8" s="11">
        <v>0</v>
      </c>
      <c r="G8" s="11">
        <v>103</v>
      </c>
      <c r="H8" s="11"/>
      <c r="I8" s="62">
        <v>72.815533980582529</v>
      </c>
      <c r="J8" s="62">
        <v>14.563106796116505</v>
      </c>
      <c r="K8" s="62">
        <v>3.883495145631068</v>
      </c>
      <c r="L8" s="62">
        <v>8.7378640776699026</v>
      </c>
      <c r="M8" s="62">
        <v>0</v>
      </c>
      <c r="N8" s="62">
        <v>100</v>
      </c>
    </row>
    <row r="9" spans="1:18" ht="21.95" customHeight="1">
      <c r="A9" s="2" t="s">
        <v>13</v>
      </c>
      <c r="B9" s="11">
        <v>54</v>
      </c>
      <c r="C9" s="11">
        <v>30</v>
      </c>
      <c r="D9" s="11">
        <v>10</v>
      </c>
      <c r="E9" s="11">
        <v>18</v>
      </c>
      <c r="F9" s="11">
        <v>1</v>
      </c>
      <c r="G9" s="11">
        <v>113</v>
      </c>
      <c r="H9" s="11"/>
      <c r="I9" s="62">
        <v>47.787610619469028</v>
      </c>
      <c r="J9" s="62">
        <v>26.548672566371682</v>
      </c>
      <c r="K9" s="62">
        <v>8.8495575221238933</v>
      </c>
      <c r="L9" s="62">
        <v>15.929203539823009</v>
      </c>
      <c r="M9" s="62">
        <v>0.88495575221238942</v>
      </c>
      <c r="N9" s="62">
        <v>100</v>
      </c>
    </row>
    <row r="10" spans="1:18" ht="21.95" customHeight="1">
      <c r="A10" s="2" t="s">
        <v>14</v>
      </c>
      <c r="B10" s="11">
        <v>104</v>
      </c>
      <c r="C10" s="64">
        <v>9</v>
      </c>
      <c r="D10" s="11">
        <v>0</v>
      </c>
      <c r="E10" s="11">
        <v>16</v>
      </c>
      <c r="F10" s="11">
        <v>0</v>
      </c>
      <c r="G10" s="11">
        <v>129</v>
      </c>
      <c r="H10" s="11"/>
      <c r="I10" s="62">
        <v>80.620155038759691</v>
      </c>
      <c r="J10" s="62">
        <v>6.9767441860465116</v>
      </c>
      <c r="K10" s="62">
        <v>0</v>
      </c>
      <c r="L10" s="62">
        <v>12.403100775193799</v>
      </c>
      <c r="M10" s="62">
        <v>0</v>
      </c>
      <c r="N10" s="62">
        <v>100</v>
      </c>
    </row>
    <row r="11" spans="1:18" ht="21.95" customHeight="1">
      <c r="A11" s="2" t="s">
        <v>15</v>
      </c>
      <c r="B11" s="11">
        <v>78</v>
      </c>
      <c r="C11" s="11">
        <v>24</v>
      </c>
      <c r="D11" s="11">
        <v>4</v>
      </c>
      <c r="E11" s="11">
        <v>6</v>
      </c>
      <c r="F11" s="11">
        <v>1</v>
      </c>
      <c r="G11" s="11">
        <v>113</v>
      </c>
      <c r="H11" s="11"/>
      <c r="I11" s="62">
        <v>69.026548672566378</v>
      </c>
      <c r="J11" s="62">
        <v>21.238938053097346</v>
      </c>
      <c r="K11" s="62">
        <v>3.5398230088495577</v>
      </c>
      <c r="L11" s="62">
        <v>5.3097345132743365</v>
      </c>
      <c r="M11" s="62">
        <v>0.88495575221238942</v>
      </c>
      <c r="N11" s="62">
        <v>100</v>
      </c>
    </row>
    <row r="12" spans="1:18" ht="21.95" customHeight="1">
      <c r="A12" s="2" t="s">
        <v>16</v>
      </c>
      <c r="B12" s="11">
        <v>345</v>
      </c>
      <c r="C12" s="11">
        <v>59</v>
      </c>
      <c r="D12" s="11">
        <v>9</v>
      </c>
      <c r="E12" s="11">
        <v>35</v>
      </c>
      <c r="F12" s="11">
        <v>2</v>
      </c>
      <c r="G12" s="11">
        <v>450</v>
      </c>
      <c r="H12" s="11"/>
      <c r="I12" s="62">
        <v>76.666666666666671</v>
      </c>
      <c r="J12" s="62">
        <v>13.111111111111111</v>
      </c>
      <c r="K12" s="62">
        <v>2</v>
      </c>
      <c r="L12" s="62">
        <v>7.7777777777777777</v>
      </c>
      <c r="M12" s="62">
        <v>0.44444444444444442</v>
      </c>
      <c r="N12" s="62">
        <v>100</v>
      </c>
    </row>
    <row r="13" spans="1:18" ht="21.95" customHeight="1">
      <c r="A13" s="2" t="s">
        <v>17</v>
      </c>
      <c r="B13" s="11">
        <v>32</v>
      </c>
      <c r="C13" s="11">
        <v>55</v>
      </c>
      <c r="D13" s="11">
        <v>1</v>
      </c>
      <c r="E13" s="11">
        <v>11</v>
      </c>
      <c r="F13" s="11">
        <v>0</v>
      </c>
      <c r="G13" s="11">
        <v>99</v>
      </c>
      <c r="H13" s="11"/>
      <c r="I13" s="62">
        <v>32.323232323232325</v>
      </c>
      <c r="J13" s="62">
        <v>55.555555555555557</v>
      </c>
      <c r="K13" s="62">
        <v>1.0101010101010102</v>
      </c>
      <c r="L13" s="62">
        <v>11.111111111111111</v>
      </c>
      <c r="M13" s="62">
        <v>0</v>
      </c>
      <c r="N13" s="62">
        <v>100</v>
      </c>
    </row>
    <row r="14" spans="1:18" ht="21.95" customHeight="1">
      <c r="A14" s="2" t="s">
        <v>18</v>
      </c>
      <c r="B14" s="10">
        <v>43</v>
      </c>
      <c r="C14" s="11">
        <v>7</v>
      </c>
      <c r="D14" s="11">
        <v>5</v>
      </c>
      <c r="E14" s="11">
        <v>3</v>
      </c>
      <c r="F14" s="11">
        <v>1</v>
      </c>
      <c r="G14" s="11">
        <v>59</v>
      </c>
      <c r="H14" s="11"/>
      <c r="I14" s="62">
        <v>72.881355932203391</v>
      </c>
      <c r="J14" s="62">
        <v>11.864406779661017</v>
      </c>
      <c r="K14" s="62">
        <v>8.4745762711864412</v>
      </c>
      <c r="L14" s="62">
        <v>5.0847457627118642</v>
      </c>
      <c r="M14" s="62">
        <v>1.6949152542372881</v>
      </c>
      <c r="N14" s="62">
        <v>100</v>
      </c>
    </row>
    <row r="15" spans="1:18" ht="21.95" customHeight="1">
      <c r="A15" s="2" t="s">
        <v>19</v>
      </c>
      <c r="B15" s="11">
        <v>4</v>
      </c>
      <c r="C15" s="11">
        <v>32</v>
      </c>
      <c r="D15" s="11">
        <v>0</v>
      </c>
      <c r="E15" s="11">
        <v>4</v>
      </c>
      <c r="F15" s="11">
        <v>0</v>
      </c>
      <c r="G15" s="11">
        <v>40</v>
      </c>
      <c r="H15" s="11"/>
      <c r="I15" s="62">
        <v>10</v>
      </c>
      <c r="J15" s="62">
        <v>80</v>
      </c>
      <c r="K15" s="62">
        <v>0</v>
      </c>
      <c r="L15" s="62">
        <v>10</v>
      </c>
      <c r="M15" s="62">
        <v>0</v>
      </c>
      <c r="N15" s="62">
        <v>100</v>
      </c>
    </row>
    <row r="16" spans="1:18" ht="21.95" customHeight="1">
      <c r="A16" s="2" t="s">
        <v>20</v>
      </c>
      <c r="B16" s="11">
        <v>25</v>
      </c>
      <c r="C16" s="11">
        <v>77</v>
      </c>
      <c r="D16" s="11">
        <v>0</v>
      </c>
      <c r="E16" s="11">
        <v>7</v>
      </c>
      <c r="F16" s="11">
        <v>1</v>
      </c>
      <c r="G16" s="11">
        <v>110</v>
      </c>
      <c r="H16" s="11"/>
      <c r="I16" s="62">
        <v>22.727272727272727</v>
      </c>
      <c r="J16" s="62">
        <v>70</v>
      </c>
      <c r="K16" s="62">
        <v>0</v>
      </c>
      <c r="L16" s="62">
        <v>6.3636363636363633</v>
      </c>
      <c r="M16" s="62">
        <v>0.90909090909090906</v>
      </c>
      <c r="N16" s="62">
        <v>100</v>
      </c>
    </row>
    <row r="17" spans="1:18" ht="21.95" customHeight="1">
      <c r="A17" s="2" t="s">
        <v>21</v>
      </c>
      <c r="B17" s="11">
        <v>8</v>
      </c>
      <c r="C17" s="11">
        <v>23</v>
      </c>
      <c r="D17" s="11">
        <v>0</v>
      </c>
      <c r="E17" s="11">
        <v>2</v>
      </c>
      <c r="F17" s="11">
        <v>0</v>
      </c>
      <c r="G17" s="11">
        <v>33</v>
      </c>
      <c r="H17" s="11"/>
      <c r="I17" s="62">
        <v>24.242424242424242</v>
      </c>
      <c r="J17" s="62">
        <v>69.696969696969703</v>
      </c>
      <c r="K17" s="62">
        <v>0</v>
      </c>
      <c r="L17" s="62">
        <v>6.0606060606060606</v>
      </c>
      <c r="M17" s="62">
        <v>0</v>
      </c>
      <c r="N17" s="62">
        <v>100</v>
      </c>
    </row>
    <row r="18" spans="1:18" ht="21.95" customHeight="1">
      <c r="A18" s="2" t="s">
        <v>22</v>
      </c>
      <c r="B18" s="11">
        <v>21</v>
      </c>
      <c r="C18" s="11">
        <v>14</v>
      </c>
      <c r="D18" s="11">
        <v>0</v>
      </c>
      <c r="E18" s="11">
        <v>5</v>
      </c>
      <c r="F18" s="11">
        <v>0</v>
      </c>
      <c r="G18" s="11">
        <v>40</v>
      </c>
      <c r="H18" s="11"/>
      <c r="I18" s="62">
        <v>52.5</v>
      </c>
      <c r="J18" s="62">
        <v>35</v>
      </c>
      <c r="K18" s="62">
        <v>0</v>
      </c>
      <c r="L18" s="62">
        <v>12.5</v>
      </c>
      <c r="M18" s="62">
        <v>0</v>
      </c>
      <c r="N18" s="62">
        <v>100</v>
      </c>
    </row>
    <row r="19" spans="1:18" ht="21.95" customHeight="1">
      <c r="A19" s="2" t="s">
        <v>23</v>
      </c>
      <c r="B19" s="10">
        <v>45</v>
      </c>
      <c r="C19" s="10">
        <v>9</v>
      </c>
      <c r="D19" s="10">
        <v>0</v>
      </c>
      <c r="E19" s="10">
        <v>2</v>
      </c>
      <c r="F19" s="10">
        <v>0</v>
      </c>
      <c r="G19" s="10">
        <v>56</v>
      </c>
      <c r="H19" s="10"/>
      <c r="I19" s="53">
        <v>80.357142857142861</v>
      </c>
      <c r="J19" s="53">
        <v>16.071428571428573</v>
      </c>
      <c r="K19" s="53">
        <v>0</v>
      </c>
      <c r="L19" s="53">
        <v>3.5714285714285716</v>
      </c>
      <c r="M19" s="53">
        <v>0</v>
      </c>
      <c r="N19" s="53">
        <v>100</v>
      </c>
    </row>
    <row r="20" spans="1:18" ht="21.95" customHeight="1">
      <c r="A20" s="2" t="s">
        <v>24</v>
      </c>
      <c r="B20" s="11">
        <v>34</v>
      </c>
      <c r="C20" s="11">
        <v>22</v>
      </c>
      <c r="D20" s="11">
        <v>0</v>
      </c>
      <c r="E20" s="11">
        <v>4</v>
      </c>
      <c r="F20" s="11">
        <v>0</v>
      </c>
      <c r="G20" s="11">
        <v>60</v>
      </c>
      <c r="H20" s="11"/>
      <c r="I20" s="62">
        <v>56.666666666666664</v>
      </c>
      <c r="J20" s="62">
        <v>36.666666666666664</v>
      </c>
      <c r="K20" s="62">
        <v>0</v>
      </c>
      <c r="L20" s="62">
        <v>6.666666666666667</v>
      </c>
      <c r="M20" s="62">
        <v>0</v>
      </c>
      <c r="N20" s="62">
        <v>100</v>
      </c>
    </row>
    <row r="21" spans="1:18" ht="21.95" customHeight="1">
      <c r="A21" s="2" t="s">
        <v>25</v>
      </c>
      <c r="B21" s="11">
        <v>11</v>
      </c>
      <c r="C21" s="11">
        <v>78</v>
      </c>
      <c r="D21" s="11">
        <v>0</v>
      </c>
      <c r="E21" s="11">
        <v>0</v>
      </c>
      <c r="F21" s="11">
        <v>0</v>
      </c>
      <c r="G21" s="11">
        <v>89</v>
      </c>
      <c r="H21" s="11"/>
      <c r="I21" s="62">
        <v>12.359550561797754</v>
      </c>
      <c r="J21" s="62">
        <v>87.640449438202253</v>
      </c>
      <c r="K21" s="62">
        <v>0</v>
      </c>
      <c r="L21" s="62">
        <v>0</v>
      </c>
      <c r="M21" s="62">
        <v>0</v>
      </c>
      <c r="N21" s="62">
        <v>100</v>
      </c>
    </row>
    <row r="22" spans="1:18" ht="21.95" customHeight="1">
      <c r="A22" s="1" t="s">
        <v>26</v>
      </c>
      <c r="B22" s="10">
        <v>55</v>
      </c>
      <c r="C22" s="10">
        <v>8</v>
      </c>
      <c r="D22" s="10">
        <v>2</v>
      </c>
      <c r="E22" s="10">
        <v>22</v>
      </c>
      <c r="F22" s="10">
        <v>3</v>
      </c>
      <c r="G22" s="10">
        <v>90</v>
      </c>
      <c r="H22" s="10"/>
      <c r="I22" s="53">
        <v>61.111111111111114</v>
      </c>
      <c r="J22" s="53">
        <v>8.8888888888888893</v>
      </c>
      <c r="K22" s="53">
        <v>2.2222222222222223</v>
      </c>
      <c r="L22" s="53">
        <v>24.444444444444443</v>
      </c>
      <c r="M22" s="53">
        <v>3.3333333333333335</v>
      </c>
      <c r="N22" s="53">
        <v>100</v>
      </c>
    </row>
    <row r="23" spans="1:18" ht="21.95" customHeight="1" thickBot="1">
      <c r="A23" s="16" t="s">
        <v>27</v>
      </c>
      <c r="B23" s="19">
        <v>1170</v>
      </c>
      <c r="C23" s="19">
        <v>531</v>
      </c>
      <c r="D23" s="19">
        <v>74</v>
      </c>
      <c r="E23" s="19">
        <v>176</v>
      </c>
      <c r="F23" s="19">
        <v>45</v>
      </c>
      <c r="G23" s="19">
        <v>1996</v>
      </c>
      <c r="H23" s="19"/>
      <c r="I23" s="63">
        <v>58.617234468937873</v>
      </c>
      <c r="J23" s="63">
        <v>26.603206412825653</v>
      </c>
      <c r="K23" s="63">
        <v>3.7074148296593186</v>
      </c>
      <c r="L23" s="63">
        <v>8.8176352705410821</v>
      </c>
      <c r="M23" s="63">
        <v>2.2545090180360723</v>
      </c>
      <c r="N23" s="63">
        <v>100</v>
      </c>
    </row>
    <row r="24" spans="1:18" s="326" customFormat="1" ht="18.75" customHeight="1" thickTop="1">
      <c r="A24" s="17"/>
      <c r="B24" s="109"/>
      <c r="C24" s="109"/>
      <c r="D24" s="109"/>
      <c r="E24" s="109"/>
      <c r="F24" s="109"/>
      <c r="G24" s="109"/>
      <c r="H24" s="109"/>
      <c r="I24" s="113"/>
      <c r="J24" s="113"/>
      <c r="K24" s="113"/>
      <c r="L24" s="113"/>
      <c r="M24" s="113"/>
      <c r="N24" s="113"/>
    </row>
    <row r="25" spans="1:18" s="326" customFormat="1" ht="12" customHeight="1">
      <c r="A25" s="17"/>
      <c r="B25" s="109"/>
      <c r="C25" s="109"/>
      <c r="D25" s="109"/>
      <c r="E25" s="109"/>
      <c r="F25" s="109"/>
      <c r="G25" s="109"/>
      <c r="H25" s="109"/>
      <c r="I25" s="113"/>
      <c r="J25" s="113"/>
      <c r="K25" s="113"/>
      <c r="L25" s="113"/>
      <c r="M25" s="113"/>
      <c r="N25" s="113"/>
    </row>
    <row r="26" spans="1:18" ht="19.5" customHeight="1" thickBot="1">
      <c r="A26" s="1"/>
    </row>
    <row r="27" spans="1:18" ht="24" customHeight="1">
      <c r="A27" s="351" t="s">
        <v>437</v>
      </c>
      <c r="B27" s="351"/>
      <c r="C27" s="351"/>
      <c r="D27" s="360">
        <v>58</v>
      </c>
      <c r="E27" s="360"/>
      <c r="F27" s="360"/>
      <c r="G27" s="360"/>
      <c r="H27" s="360"/>
      <c r="I27" s="360"/>
      <c r="J27" s="360"/>
      <c r="K27" s="360"/>
      <c r="L27" s="360"/>
      <c r="M27" s="360"/>
      <c r="N27" s="360"/>
      <c r="O27" s="353"/>
      <c r="P27" s="353"/>
      <c r="Q27" s="353"/>
      <c r="R27" s="353"/>
    </row>
  </sheetData>
  <mergeCells count="6">
    <mergeCell ref="D27:N27"/>
    <mergeCell ref="A3:A4"/>
    <mergeCell ref="B3:G3"/>
    <mergeCell ref="I3:N3"/>
    <mergeCell ref="A1:N1"/>
    <mergeCell ref="A2:N2"/>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sheetPr>
    <tabColor rgb="FF00B050"/>
  </sheetPr>
  <dimension ref="A1:P26"/>
  <sheetViews>
    <sheetView rightToLeft="1" view="pageBreakPreview" topLeftCell="E1" zoomScaleSheetLayoutView="100" workbookViewId="0">
      <selection activeCell="Q1" sqref="Q1:V1048576"/>
    </sheetView>
  </sheetViews>
  <sheetFormatPr defaultRowHeight="14.25"/>
  <cols>
    <col min="1" max="1" width="12" style="273" customWidth="1"/>
    <col min="2" max="3" width="8" style="273" customWidth="1"/>
    <col min="4" max="4" width="8.25" style="273" customWidth="1"/>
    <col min="5" max="5" width="8.75" style="273" customWidth="1"/>
    <col min="6" max="6" width="10" style="273" customWidth="1"/>
    <col min="7" max="10" width="8.75" style="273" customWidth="1"/>
    <col min="11" max="11" width="10.375" style="273" customWidth="1"/>
    <col min="12" max="12" width="8.25" style="273" customWidth="1"/>
    <col min="13" max="13" width="7.625" style="273" customWidth="1"/>
    <col min="14" max="14" width="10" style="273" customWidth="1"/>
    <col min="15" max="15" width="8.75" style="273" customWidth="1"/>
    <col min="16" max="16" width="9.875" style="273" customWidth="1"/>
    <col min="17" max="243" width="9.125" style="273"/>
    <col min="244" max="244" width="10.625" style="273" customWidth="1"/>
    <col min="245" max="248" width="5.875" style="273" customWidth="1"/>
    <col min="249" max="249" width="8.75" style="273" customWidth="1"/>
    <col min="250" max="250" width="5.875" style="273" customWidth="1"/>
    <col min="251" max="251" width="7.875" style="273" customWidth="1"/>
    <col min="252" max="252" width="5.875" style="273" customWidth="1"/>
    <col min="253" max="253" width="8" style="273" customWidth="1"/>
    <col min="254" max="258" width="5.875" style="273" customWidth="1"/>
    <col min="259" max="259" width="0.875" style="273" customWidth="1"/>
    <col min="260" max="260" width="5.75" style="273" customWidth="1"/>
    <col min="261" max="261" width="6" style="273" customWidth="1"/>
    <col min="262" max="262" width="1" style="273" customWidth="1"/>
    <col min="263" max="263" width="5.375" style="273" customWidth="1"/>
    <col min="264" max="264" width="6.875" style="273" customWidth="1"/>
    <col min="265" max="265" width="10.625" style="273" customWidth="1"/>
    <col min="266" max="266" width="8.625" style="273" customWidth="1"/>
    <col min="267" max="499" width="9.125" style="273"/>
    <col min="500" max="500" width="10.625" style="273" customWidth="1"/>
    <col min="501" max="504" width="5.875" style="273" customWidth="1"/>
    <col min="505" max="505" width="8.75" style="273" customWidth="1"/>
    <col min="506" max="506" width="5.875" style="273" customWidth="1"/>
    <col min="507" max="507" width="7.875" style="273" customWidth="1"/>
    <col min="508" max="508" width="5.875" style="273" customWidth="1"/>
    <col min="509" max="509" width="8" style="273" customWidth="1"/>
    <col min="510" max="514" width="5.875" style="273" customWidth="1"/>
    <col min="515" max="515" width="0.875" style="273" customWidth="1"/>
    <col min="516" max="516" width="5.75" style="273" customWidth="1"/>
    <col min="517" max="517" width="6" style="273" customWidth="1"/>
    <col min="518" max="518" width="1" style="273" customWidth="1"/>
    <col min="519" max="519" width="5.375" style="273" customWidth="1"/>
    <col min="520" max="520" width="6.875" style="273" customWidth="1"/>
    <col min="521" max="521" width="10.625" style="273" customWidth="1"/>
    <col min="522" max="522" width="8.625" style="273" customWidth="1"/>
    <col min="523" max="755" width="9.125" style="273"/>
    <col min="756" max="756" width="10.625" style="273" customWidth="1"/>
    <col min="757" max="760" width="5.875" style="273" customWidth="1"/>
    <col min="761" max="761" width="8.75" style="273" customWidth="1"/>
    <col min="762" max="762" width="5.875" style="273" customWidth="1"/>
    <col min="763" max="763" width="7.875" style="273" customWidth="1"/>
    <col min="764" max="764" width="5.875" style="273" customWidth="1"/>
    <col min="765" max="765" width="8" style="273" customWidth="1"/>
    <col min="766" max="770" width="5.875" style="273" customWidth="1"/>
    <col min="771" max="771" width="0.875" style="273" customWidth="1"/>
    <col min="772" max="772" width="5.75" style="273" customWidth="1"/>
    <col min="773" max="773" width="6" style="273" customWidth="1"/>
    <col min="774" max="774" width="1" style="273" customWidth="1"/>
    <col min="775" max="775" width="5.375" style="273" customWidth="1"/>
    <col min="776" max="776" width="6.875" style="273" customWidth="1"/>
    <col min="777" max="777" width="10.625" style="273" customWidth="1"/>
    <col min="778" max="778" width="8.625" style="273" customWidth="1"/>
    <col min="779" max="1011" width="9.125" style="273"/>
    <col min="1012" max="1012" width="10.625" style="273" customWidth="1"/>
    <col min="1013" max="1016" width="5.875" style="273" customWidth="1"/>
    <col min="1017" max="1017" width="8.75" style="273" customWidth="1"/>
    <col min="1018" max="1018" width="5.875" style="273" customWidth="1"/>
    <col min="1019" max="1019" width="7.875" style="273" customWidth="1"/>
    <col min="1020" max="1020" width="5.875" style="273" customWidth="1"/>
    <col min="1021" max="1021" width="8" style="273" customWidth="1"/>
    <col min="1022" max="1026" width="5.875" style="273" customWidth="1"/>
    <col min="1027" max="1027" width="0.875" style="273" customWidth="1"/>
    <col min="1028" max="1028" width="5.75" style="273" customWidth="1"/>
    <col min="1029" max="1029" width="6" style="273" customWidth="1"/>
    <col min="1030" max="1030" width="1" style="273" customWidth="1"/>
    <col min="1031" max="1031" width="5.375" style="273" customWidth="1"/>
    <col min="1032" max="1032" width="6.875" style="273" customWidth="1"/>
    <col min="1033" max="1033" width="10.625" style="273" customWidth="1"/>
    <col min="1034" max="1034" width="8.625" style="273" customWidth="1"/>
    <col min="1035" max="1267" width="9.125" style="273"/>
    <col min="1268" max="1268" width="10.625" style="273" customWidth="1"/>
    <col min="1269" max="1272" width="5.875" style="273" customWidth="1"/>
    <col min="1273" max="1273" width="8.75" style="273" customWidth="1"/>
    <col min="1274" max="1274" width="5.875" style="273" customWidth="1"/>
    <col min="1275" max="1275" width="7.875" style="273" customWidth="1"/>
    <col min="1276" max="1276" width="5.875" style="273" customWidth="1"/>
    <col min="1277" max="1277" width="8" style="273" customWidth="1"/>
    <col min="1278" max="1282" width="5.875" style="273" customWidth="1"/>
    <col min="1283" max="1283" width="0.875" style="273" customWidth="1"/>
    <col min="1284" max="1284" width="5.75" style="273" customWidth="1"/>
    <col min="1285" max="1285" width="6" style="273" customWidth="1"/>
    <col min="1286" max="1286" width="1" style="273" customWidth="1"/>
    <col min="1287" max="1287" width="5.375" style="273" customWidth="1"/>
    <col min="1288" max="1288" width="6.875" style="273" customWidth="1"/>
    <col min="1289" max="1289" width="10.625" style="273" customWidth="1"/>
    <col min="1290" max="1290" width="8.625" style="273" customWidth="1"/>
    <col min="1291" max="1523" width="9.125" style="273"/>
    <col min="1524" max="1524" width="10.625" style="273" customWidth="1"/>
    <col min="1525" max="1528" width="5.875" style="273" customWidth="1"/>
    <col min="1529" max="1529" width="8.75" style="273" customWidth="1"/>
    <col min="1530" max="1530" width="5.875" style="273" customWidth="1"/>
    <col min="1531" max="1531" width="7.875" style="273" customWidth="1"/>
    <col min="1532" max="1532" width="5.875" style="273" customWidth="1"/>
    <col min="1533" max="1533" width="8" style="273" customWidth="1"/>
    <col min="1534" max="1538" width="5.875" style="273" customWidth="1"/>
    <col min="1539" max="1539" width="0.875" style="273" customWidth="1"/>
    <col min="1540" max="1540" width="5.75" style="273" customWidth="1"/>
    <col min="1541" max="1541" width="6" style="273" customWidth="1"/>
    <col min="1542" max="1542" width="1" style="273" customWidth="1"/>
    <col min="1543" max="1543" width="5.375" style="273" customWidth="1"/>
    <col min="1544" max="1544" width="6.875" style="273" customWidth="1"/>
    <col min="1545" max="1545" width="10.625" style="273" customWidth="1"/>
    <col min="1546" max="1546" width="8.625" style="273" customWidth="1"/>
    <col min="1547" max="1779" width="9.125" style="273"/>
    <col min="1780" max="1780" width="10.625" style="273" customWidth="1"/>
    <col min="1781" max="1784" width="5.875" style="273" customWidth="1"/>
    <col min="1785" max="1785" width="8.75" style="273" customWidth="1"/>
    <col min="1786" max="1786" width="5.875" style="273" customWidth="1"/>
    <col min="1787" max="1787" width="7.875" style="273" customWidth="1"/>
    <col min="1788" max="1788" width="5.875" style="273" customWidth="1"/>
    <col min="1789" max="1789" width="8" style="273" customWidth="1"/>
    <col min="1790" max="1794" width="5.875" style="273" customWidth="1"/>
    <col min="1795" max="1795" width="0.875" style="273" customWidth="1"/>
    <col min="1796" max="1796" width="5.75" style="273" customWidth="1"/>
    <col min="1797" max="1797" width="6" style="273" customWidth="1"/>
    <col min="1798" max="1798" width="1" style="273" customWidth="1"/>
    <col min="1799" max="1799" width="5.375" style="273" customWidth="1"/>
    <col min="1800" max="1800" width="6.875" style="273" customWidth="1"/>
    <col min="1801" max="1801" width="10.625" style="273" customWidth="1"/>
    <col min="1802" max="1802" width="8.625" style="273" customWidth="1"/>
    <col min="1803" max="2035" width="9.125" style="273"/>
    <col min="2036" max="2036" width="10.625" style="273" customWidth="1"/>
    <col min="2037" max="2040" width="5.875" style="273" customWidth="1"/>
    <col min="2041" max="2041" width="8.75" style="273" customWidth="1"/>
    <col min="2042" max="2042" width="5.875" style="273" customWidth="1"/>
    <col min="2043" max="2043" width="7.875" style="273" customWidth="1"/>
    <col min="2044" max="2044" width="5.875" style="273" customWidth="1"/>
    <col min="2045" max="2045" width="8" style="273" customWidth="1"/>
    <col min="2046" max="2050" width="5.875" style="273" customWidth="1"/>
    <col min="2051" max="2051" width="0.875" style="273" customWidth="1"/>
    <col min="2052" max="2052" width="5.75" style="273" customWidth="1"/>
    <col min="2053" max="2053" width="6" style="273" customWidth="1"/>
    <col min="2054" max="2054" width="1" style="273" customWidth="1"/>
    <col min="2055" max="2055" width="5.375" style="273" customWidth="1"/>
    <col min="2056" max="2056" width="6.875" style="273" customWidth="1"/>
    <col min="2057" max="2057" width="10.625" style="273" customWidth="1"/>
    <col min="2058" max="2058" width="8.625" style="273" customWidth="1"/>
    <col min="2059" max="2291" width="9.125" style="273"/>
    <col min="2292" max="2292" width="10.625" style="273" customWidth="1"/>
    <col min="2293" max="2296" width="5.875" style="273" customWidth="1"/>
    <col min="2297" max="2297" width="8.75" style="273" customWidth="1"/>
    <col min="2298" max="2298" width="5.875" style="273" customWidth="1"/>
    <col min="2299" max="2299" width="7.875" style="273" customWidth="1"/>
    <col min="2300" max="2300" width="5.875" style="273" customWidth="1"/>
    <col min="2301" max="2301" width="8" style="273" customWidth="1"/>
    <col min="2302" max="2306" width="5.875" style="273" customWidth="1"/>
    <col min="2307" max="2307" width="0.875" style="273" customWidth="1"/>
    <col min="2308" max="2308" width="5.75" style="273" customWidth="1"/>
    <col min="2309" max="2309" width="6" style="273" customWidth="1"/>
    <col min="2310" max="2310" width="1" style="273" customWidth="1"/>
    <col min="2311" max="2311" width="5.375" style="273" customWidth="1"/>
    <col min="2312" max="2312" width="6.875" style="273" customWidth="1"/>
    <col min="2313" max="2313" width="10.625" style="273" customWidth="1"/>
    <col min="2314" max="2314" width="8.625" style="273" customWidth="1"/>
    <col min="2315" max="2547" width="9.125" style="273"/>
    <col min="2548" max="2548" width="10.625" style="273" customWidth="1"/>
    <col min="2549" max="2552" width="5.875" style="273" customWidth="1"/>
    <col min="2553" max="2553" width="8.75" style="273" customWidth="1"/>
    <col min="2554" max="2554" width="5.875" style="273" customWidth="1"/>
    <col min="2555" max="2555" width="7.875" style="273" customWidth="1"/>
    <col min="2556" max="2556" width="5.875" style="273" customWidth="1"/>
    <col min="2557" max="2557" width="8" style="273" customWidth="1"/>
    <col min="2558" max="2562" width="5.875" style="273" customWidth="1"/>
    <col min="2563" max="2563" width="0.875" style="273" customWidth="1"/>
    <col min="2564" max="2564" width="5.75" style="273" customWidth="1"/>
    <col min="2565" max="2565" width="6" style="273" customWidth="1"/>
    <col min="2566" max="2566" width="1" style="273" customWidth="1"/>
    <col min="2567" max="2567" width="5.375" style="273" customWidth="1"/>
    <col min="2568" max="2568" width="6.875" style="273" customWidth="1"/>
    <col min="2569" max="2569" width="10.625" style="273" customWidth="1"/>
    <col min="2570" max="2570" width="8.625" style="273" customWidth="1"/>
    <col min="2571" max="2803" width="9.125" style="273"/>
    <col min="2804" max="2804" width="10.625" style="273" customWidth="1"/>
    <col min="2805" max="2808" width="5.875" style="273" customWidth="1"/>
    <col min="2809" max="2809" width="8.75" style="273" customWidth="1"/>
    <col min="2810" max="2810" width="5.875" style="273" customWidth="1"/>
    <col min="2811" max="2811" width="7.875" style="273" customWidth="1"/>
    <col min="2812" max="2812" width="5.875" style="273" customWidth="1"/>
    <col min="2813" max="2813" width="8" style="273" customWidth="1"/>
    <col min="2814" max="2818" width="5.875" style="273" customWidth="1"/>
    <col min="2819" max="2819" width="0.875" style="273" customWidth="1"/>
    <col min="2820" max="2820" width="5.75" style="273" customWidth="1"/>
    <col min="2821" max="2821" width="6" style="273" customWidth="1"/>
    <col min="2822" max="2822" width="1" style="273" customWidth="1"/>
    <col min="2823" max="2823" width="5.375" style="273" customWidth="1"/>
    <col min="2824" max="2824" width="6.875" style="273" customWidth="1"/>
    <col min="2825" max="2825" width="10.625" style="273" customWidth="1"/>
    <col min="2826" max="2826" width="8.625" style="273" customWidth="1"/>
    <col min="2827" max="3059" width="9.125" style="273"/>
    <col min="3060" max="3060" width="10.625" style="273" customWidth="1"/>
    <col min="3061" max="3064" width="5.875" style="273" customWidth="1"/>
    <col min="3065" max="3065" width="8.75" style="273" customWidth="1"/>
    <col min="3066" max="3066" width="5.875" style="273" customWidth="1"/>
    <col min="3067" max="3067" width="7.875" style="273" customWidth="1"/>
    <col min="3068" max="3068" width="5.875" style="273" customWidth="1"/>
    <col min="3069" max="3069" width="8" style="273" customWidth="1"/>
    <col min="3070" max="3074" width="5.875" style="273" customWidth="1"/>
    <col min="3075" max="3075" width="0.875" style="273" customWidth="1"/>
    <col min="3076" max="3076" width="5.75" style="273" customWidth="1"/>
    <col min="3077" max="3077" width="6" style="273" customWidth="1"/>
    <col min="3078" max="3078" width="1" style="273" customWidth="1"/>
    <col min="3079" max="3079" width="5.375" style="273" customWidth="1"/>
    <col min="3080" max="3080" width="6.875" style="273" customWidth="1"/>
    <col min="3081" max="3081" width="10.625" style="273" customWidth="1"/>
    <col min="3082" max="3082" width="8.625" style="273" customWidth="1"/>
    <col min="3083" max="3315" width="9.125" style="273"/>
    <col min="3316" max="3316" width="10.625" style="273" customWidth="1"/>
    <col min="3317" max="3320" width="5.875" style="273" customWidth="1"/>
    <col min="3321" max="3321" width="8.75" style="273" customWidth="1"/>
    <col min="3322" max="3322" width="5.875" style="273" customWidth="1"/>
    <col min="3323" max="3323" width="7.875" style="273" customWidth="1"/>
    <col min="3324" max="3324" width="5.875" style="273" customWidth="1"/>
    <col min="3325" max="3325" width="8" style="273" customWidth="1"/>
    <col min="3326" max="3330" width="5.875" style="273" customWidth="1"/>
    <col min="3331" max="3331" width="0.875" style="273" customWidth="1"/>
    <col min="3332" max="3332" width="5.75" style="273" customWidth="1"/>
    <col min="3333" max="3333" width="6" style="273" customWidth="1"/>
    <col min="3334" max="3334" width="1" style="273" customWidth="1"/>
    <col min="3335" max="3335" width="5.375" style="273" customWidth="1"/>
    <col min="3336" max="3336" width="6.875" style="273" customWidth="1"/>
    <col min="3337" max="3337" width="10.625" style="273" customWidth="1"/>
    <col min="3338" max="3338" width="8.625" style="273" customWidth="1"/>
    <col min="3339" max="3571" width="9.125" style="273"/>
    <col min="3572" max="3572" width="10.625" style="273" customWidth="1"/>
    <col min="3573" max="3576" width="5.875" style="273" customWidth="1"/>
    <col min="3577" max="3577" width="8.75" style="273" customWidth="1"/>
    <col min="3578" max="3578" width="5.875" style="273" customWidth="1"/>
    <col min="3579" max="3579" width="7.875" style="273" customWidth="1"/>
    <col min="3580" max="3580" width="5.875" style="273" customWidth="1"/>
    <col min="3581" max="3581" width="8" style="273" customWidth="1"/>
    <col min="3582" max="3586" width="5.875" style="273" customWidth="1"/>
    <col min="3587" max="3587" width="0.875" style="273" customWidth="1"/>
    <col min="3588" max="3588" width="5.75" style="273" customWidth="1"/>
    <col min="3589" max="3589" width="6" style="273" customWidth="1"/>
    <col min="3590" max="3590" width="1" style="273" customWidth="1"/>
    <col min="3591" max="3591" width="5.375" style="273" customWidth="1"/>
    <col min="3592" max="3592" width="6.875" style="273" customWidth="1"/>
    <col min="3593" max="3593" width="10.625" style="273" customWidth="1"/>
    <col min="3594" max="3594" width="8.625" style="273" customWidth="1"/>
    <col min="3595" max="3827" width="9.125" style="273"/>
    <col min="3828" max="3828" width="10.625" style="273" customWidth="1"/>
    <col min="3829" max="3832" width="5.875" style="273" customWidth="1"/>
    <col min="3833" max="3833" width="8.75" style="273" customWidth="1"/>
    <col min="3834" max="3834" width="5.875" style="273" customWidth="1"/>
    <col min="3835" max="3835" width="7.875" style="273" customWidth="1"/>
    <col min="3836" max="3836" width="5.875" style="273" customWidth="1"/>
    <col min="3837" max="3837" width="8" style="273" customWidth="1"/>
    <col min="3838" max="3842" width="5.875" style="273" customWidth="1"/>
    <col min="3843" max="3843" width="0.875" style="273" customWidth="1"/>
    <col min="3844" max="3844" width="5.75" style="273" customWidth="1"/>
    <col min="3845" max="3845" width="6" style="273" customWidth="1"/>
    <col min="3846" max="3846" width="1" style="273" customWidth="1"/>
    <col min="3847" max="3847" width="5.375" style="273" customWidth="1"/>
    <col min="3848" max="3848" width="6.875" style="273" customWidth="1"/>
    <col min="3849" max="3849" width="10.625" style="273" customWidth="1"/>
    <col min="3850" max="3850" width="8.625" style="273" customWidth="1"/>
    <col min="3851" max="4083" width="9.125" style="273"/>
    <col min="4084" max="4084" width="10.625" style="273" customWidth="1"/>
    <col min="4085" max="4088" width="5.875" style="273" customWidth="1"/>
    <col min="4089" max="4089" width="8.75" style="273" customWidth="1"/>
    <col min="4090" max="4090" width="5.875" style="273" customWidth="1"/>
    <col min="4091" max="4091" width="7.875" style="273" customWidth="1"/>
    <col min="4092" max="4092" width="5.875" style="273" customWidth="1"/>
    <col min="4093" max="4093" width="8" style="273" customWidth="1"/>
    <col min="4094" max="4098" width="5.875" style="273" customWidth="1"/>
    <col min="4099" max="4099" width="0.875" style="273" customWidth="1"/>
    <col min="4100" max="4100" width="5.75" style="273" customWidth="1"/>
    <col min="4101" max="4101" width="6" style="273" customWidth="1"/>
    <col min="4102" max="4102" width="1" style="273" customWidth="1"/>
    <col min="4103" max="4103" width="5.375" style="273" customWidth="1"/>
    <col min="4104" max="4104" width="6.875" style="273" customWidth="1"/>
    <col min="4105" max="4105" width="10.625" style="273" customWidth="1"/>
    <col min="4106" max="4106" width="8.625" style="273" customWidth="1"/>
    <col min="4107" max="4339" width="9.125" style="273"/>
    <col min="4340" max="4340" width="10.625" style="273" customWidth="1"/>
    <col min="4341" max="4344" width="5.875" style="273" customWidth="1"/>
    <col min="4345" max="4345" width="8.75" style="273" customWidth="1"/>
    <col min="4346" max="4346" width="5.875" style="273" customWidth="1"/>
    <col min="4347" max="4347" width="7.875" style="273" customWidth="1"/>
    <col min="4348" max="4348" width="5.875" style="273" customWidth="1"/>
    <col min="4349" max="4349" width="8" style="273" customWidth="1"/>
    <col min="4350" max="4354" width="5.875" style="273" customWidth="1"/>
    <col min="4355" max="4355" width="0.875" style="273" customWidth="1"/>
    <col min="4356" max="4356" width="5.75" style="273" customWidth="1"/>
    <col min="4357" max="4357" width="6" style="273" customWidth="1"/>
    <col min="4358" max="4358" width="1" style="273" customWidth="1"/>
    <col min="4359" max="4359" width="5.375" style="273" customWidth="1"/>
    <col min="4360" max="4360" width="6.875" style="273" customWidth="1"/>
    <col min="4361" max="4361" width="10.625" style="273" customWidth="1"/>
    <col min="4362" max="4362" width="8.625" style="273" customWidth="1"/>
    <col min="4363" max="4595" width="9.125" style="273"/>
    <col min="4596" max="4596" width="10.625" style="273" customWidth="1"/>
    <col min="4597" max="4600" width="5.875" style="273" customWidth="1"/>
    <col min="4601" max="4601" width="8.75" style="273" customWidth="1"/>
    <col min="4602" max="4602" width="5.875" style="273" customWidth="1"/>
    <col min="4603" max="4603" width="7.875" style="273" customWidth="1"/>
    <col min="4604" max="4604" width="5.875" style="273" customWidth="1"/>
    <col min="4605" max="4605" width="8" style="273" customWidth="1"/>
    <col min="4606" max="4610" width="5.875" style="273" customWidth="1"/>
    <col min="4611" max="4611" width="0.875" style="273" customWidth="1"/>
    <col min="4612" max="4612" width="5.75" style="273" customWidth="1"/>
    <col min="4613" max="4613" width="6" style="273" customWidth="1"/>
    <col min="4614" max="4614" width="1" style="273" customWidth="1"/>
    <col min="4615" max="4615" width="5.375" style="273" customWidth="1"/>
    <col min="4616" max="4616" width="6.875" style="273" customWidth="1"/>
    <col min="4617" max="4617" width="10.625" style="273" customWidth="1"/>
    <col min="4618" max="4618" width="8.625" style="273" customWidth="1"/>
    <col min="4619" max="4851" width="9.125" style="273"/>
    <col min="4852" max="4852" width="10.625" style="273" customWidth="1"/>
    <col min="4853" max="4856" width="5.875" style="273" customWidth="1"/>
    <col min="4857" max="4857" width="8.75" style="273" customWidth="1"/>
    <col min="4858" max="4858" width="5.875" style="273" customWidth="1"/>
    <col min="4859" max="4859" width="7.875" style="273" customWidth="1"/>
    <col min="4860" max="4860" width="5.875" style="273" customWidth="1"/>
    <col min="4861" max="4861" width="8" style="273" customWidth="1"/>
    <col min="4862" max="4866" width="5.875" style="273" customWidth="1"/>
    <col min="4867" max="4867" width="0.875" style="273" customWidth="1"/>
    <col min="4868" max="4868" width="5.75" style="273" customWidth="1"/>
    <col min="4869" max="4869" width="6" style="273" customWidth="1"/>
    <col min="4870" max="4870" width="1" style="273" customWidth="1"/>
    <col min="4871" max="4871" width="5.375" style="273" customWidth="1"/>
    <col min="4872" max="4872" width="6.875" style="273" customWidth="1"/>
    <col min="4873" max="4873" width="10.625" style="273" customWidth="1"/>
    <col min="4874" max="4874" width="8.625" style="273" customWidth="1"/>
    <col min="4875" max="5107" width="9.125" style="273"/>
    <col min="5108" max="5108" width="10.625" style="273" customWidth="1"/>
    <col min="5109" max="5112" width="5.875" style="273" customWidth="1"/>
    <col min="5113" max="5113" width="8.75" style="273" customWidth="1"/>
    <col min="5114" max="5114" width="5.875" style="273" customWidth="1"/>
    <col min="5115" max="5115" width="7.875" style="273" customWidth="1"/>
    <col min="5116" max="5116" width="5.875" style="273" customWidth="1"/>
    <col min="5117" max="5117" width="8" style="273" customWidth="1"/>
    <col min="5118" max="5122" width="5.875" style="273" customWidth="1"/>
    <col min="5123" max="5123" width="0.875" style="273" customWidth="1"/>
    <col min="5124" max="5124" width="5.75" style="273" customWidth="1"/>
    <col min="5125" max="5125" width="6" style="273" customWidth="1"/>
    <col min="5126" max="5126" width="1" style="273" customWidth="1"/>
    <col min="5127" max="5127" width="5.375" style="273" customWidth="1"/>
    <col min="5128" max="5128" width="6.875" style="273" customWidth="1"/>
    <col min="5129" max="5129" width="10.625" style="273" customWidth="1"/>
    <col min="5130" max="5130" width="8.625" style="273" customWidth="1"/>
    <col min="5131" max="5363" width="9.125" style="273"/>
    <col min="5364" max="5364" width="10.625" style="273" customWidth="1"/>
    <col min="5365" max="5368" width="5.875" style="273" customWidth="1"/>
    <col min="5369" max="5369" width="8.75" style="273" customWidth="1"/>
    <col min="5370" max="5370" width="5.875" style="273" customWidth="1"/>
    <col min="5371" max="5371" width="7.875" style="273" customWidth="1"/>
    <col min="5372" max="5372" width="5.875" style="273" customWidth="1"/>
    <col min="5373" max="5373" width="8" style="273" customWidth="1"/>
    <col min="5374" max="5378" width="5.875" style="273" customWidth="1"/>
    <col min="5379" max="5379" width="0.875" style="273" customWidth="1"/>
    <col min="5380" max="5380" width="5.75" style="273" customWidth="1"/>
    <col min="5381" max="5381" width="6" style="273" customWidth="1"/>
    <col min="5382" max="5382" width="1" style="273" customWidth="1"/>
    <col min="5383" max="5383" width="5.375" style="273" customWidth="1"/>
    <col min="5384" max="5384" width="6.875" style="273" customWidth="1"/>
    <col min="5385" max="5385" width="10.625" style="273" customWidth="1"/>
    <col min="5386" max="5386" width="8.625" style="273" customWidth="1"/>
    <col min="5387" max="5619" width="9.125" style="273"/>
    <col min="5620" max="5620" width="10.625" style="273" customWidth="1"/>
    <col min="5621" max="5624" width="5.875" style="273" customWidth="1"/>
    <col min="5625" max="5625" width="8.75" style="273" customWidth="1"/>
    <col min="5626" max="5626" width="5.875" style="273" customWidth="1"/>
    <col min="5627" max="5627" width="7.875" style="273" customWidth="1"/>
    <col min="5628" max="5628" width="5.875" style="273" customWidth="1"/>
    <col min="5629" max="5629" width="8" style="273" customWidth="1"/>
    <col min="5630" max="5634" width="5.875" style="273" customWidth="1"/>
    <col min="5635" max="5635" width="0.875" style="273" customWidth="1"/>
    <col min="5636" max="5636" width="5.75" style="273" customWidth="1"/>
    <col min="5637" max="5637" width="6" style="273" customWidth="1"/>
    <col min="5638" max="5638" width="1" style="273" customWidth="1"/>
    <col min="5639" max="5639" width="5.375" style="273" customWidth="1"/>
    <col min="5640" max="5640" width="6.875" style="273" customWidth="1"/>
    <col min="5641" max="5641" width="10.625" style="273" customWidth="1"/>
    <col min="5642" max="5642" width="8.625" style="273" customWidth="1"/>
    <col min="5643" max="5875" width="9.125" style="273"/>
    <col min="5876" max="5876" width="10.625" style="273" customWidth="1"/>
    <col min="5877" max="5880" width="5.875" style="273" customWidth="1"/>
    <col min="5881" max="5881" width="8.75" style="273" customWidth="1"/>
    <col min="5882" max="5882" width="5.875" style="273" customWidth="1"/>
    <col min="5883" max="5883" width="7.875" style="273" customWidth="1"/>
    <col min="5884" max="5884" width="5.875" style="273" customWidth="1"/>
    <col min="5885" max="5885" width="8" style="273" customWidth="1"/>
    <col min="5886" max="5890" width="5.875" style="273" customWidth="1"/>
    <col min="5891" max="5891" width="0.875" style="273" customWidth="1"/>
    <col min="5892" max="5892" width="5.75" style="273" customWidth="1"/>
    <col min="5893" max="5893" width="6" style="273" customWidth="1"/>
    <col min="5894" max="5894" width="1" style="273" customWidth="1"/>
    <col min="5895" max="5895" width="5.375" style="273" customWidth="1"/>
    <col min="5896" max="5896" width="6.875" style="273" customWidth="1"/>
    <col min="5897" max="5897" width="10.625" style="273" customWidth="1"/>
    <col min="5898" max="5898" width="8.625" style="273" customWidth="1"/>
    <col min="5899" max="6131" width="9.125" style="273"/>
    <col min="6132" max="6132" width="10.625" style="273" customWidth="1"/>
    <col min="6133" max="6136" width="5.875" style="273" customWidth="1"/>
    <col min="6137" max="6137" width="8.75" style="273" customWidth="1"/>
    <col min="6138" max="6138" width="5.875" style="273" customWidth="1"/>
    <col min="6139" max="6139" width="7.875" style="273" customWidth="1"/>
    <col min="6140" max="6140" width="5.875" style="273" customWidth="1"/>
    <col min="6141" max="6141" width="8" style="273" customWidth="1"/>
    <col min="6142" max="6146" width="5.875" style="273" customWidth="1"/>
    <col min="6147" max="6147" width="0.875" style="273" customWidth="1"/>
    <col min="6148" max="6148" width="5.75" style="273" customWidth="1"/>
    <col min="6149" max="6149" width="6" style="273" customWidth="1"/>
    <col min="6150" max="6150" width="1" style="273" customWidth="1"/>
    <col min="6151" max="6151" width="5.375" style="273" customWidth="1"/>
    <col min="6152" max="6152" width="6.875" style="273" customWidth="1"/>
    <col min="6153" max="6153" width="10.625" style="273" customWidth="1"/>
    <col min="6154" max="6154" width="8.625" style="273" customWidth="1"/>
    <col min="6155" max="6387" width="9.125" style="273"/>
    <col min="6388" max="6388" width="10.625" style="273" customWidth="1"/>
    <col min="6389" max="6392" width="5.875" style="273" customWidth="1"/>
    <col min="6393" max="6393" width="8.75" style="273" customWidth="1"/>
    <col min="6394" max="6394" width="5.875" style="273" customWidth="1"/>
    <col min="6395" max="6395" width="7.875" style="273" customWidth="1"/>
    <col min="6396" max="6396" width="5.875" style="273" customWidth="1"/>
    <col min="6397" max="6397" width="8" style="273" customWidth="1"/>
    <col min="6398" max="6402" width="5.875" style="273" customWidth="1"/>
    <col min="6403" max="6403" width="0.875" style="273" customWidth="1"/>
    <col min="6404" max="6404" width="5.75" style="273" customWidth="1"/>
    <col min="6405" max="6405" width="6" style="273" customWidth="1"/>
    <col min="6406" max="6406" width="1" style="273" customWidth="1"/>
    <col min="6407" max="6407" width="5.375" style="273" customWidth="1"/>
    <col min="6408" max="6408" width="6.875" style="273" customWidth="1"/>
    <col min="6409" max="6409" width="10.625" style="273" customWidth="1"/>
    <col min="6410" max="6410" width="8.625" style="273" customWidth="1"/>
    <col min="6411" max="6643" width="9.125" style="273"/>
    <col min="6644" max="6644" width="10.625" style="273" customWidth="1"/>
    <col min="6645" max="6648" width="5.875" style="273" customWidth="1"/>
    <col min="6649" max="6649" width="8.75" style="273" customWidth="1"/>
    <col min="6650" max="6650" width="5.875" style="273" customWidth="1"/>
    <col min="6651" max="6651" width="7.875" style="273" customWidth="1"/>
    <col min="6652" max="6652" width="5.875" style="273" customWidth="1"/>
    <col min="6653" max="6653" width="8" style="273" customWidth="1"/>
    <col min="6654" max="6658" width="5.875" style="273" customWidth="1"/>
    <col min="6659" max="6659" width="0.875" style="273" customWidth="1"/>
    <col min="6660" max="6660" width="5.75" style="273" customWidth="1"/>
    <col min="6661" max="6661" width="6" style="273" customWidth="1"/>
    <col min="6662" max="6662" width="1" style="273" customWidth="1"/>
    <col min="6663" max="6663" width="5.375" style="273" customWidth="1"/>
    <col min="6664" max="6664" width="6.875" style="273" customWidth="1"/>
    <col min="6665" max="6665" width="10.625" style="273" customWidth="1"/>
    <col min="6666" max="6666" width="8.625" style="273" customWidth="1"/>
    <col min="6667" max="6899" width="9.125" style="273"/>
    <col min="6900" max="6900" width="10.625" style="273" customWidth="1"/>
    <col min="6901" max="6904" width="5.875" style="273" customWidth="1"/>
    <col min="6905" max="6905" width="8.75" style="273" customWidth="1"/>
    <col min="6906" max="6906" width="5.875" style="273" customWidth="1"/>
    <col min="6907" max="6907" width="7.875" style="273" customWidth="1"/>
    <col min="6908" max="6908" width="5.875" style="273" customWidth="1"/>
    <col min="6909" max="6909" width="8" style="273" customWidth="1"/>
    <col min="6910" max="6914" width="5.875" style="273" customWidth="1"/>
    <col min="6915" max="6915" width="0.875" style="273" customWidth="1"/>
    <col min="6916" max="6916" width="5.75" style="273" customWidth="1"/>
    <col min="6917" max="6917" width="6" style="273" customWidth="1"/>
    <col min="6918" max="6918" width="1" style="273" customWidth="1"/>
    <col min="6919" max="6919" width="5.375" style="273" customWidth="1"/>
    <col min="6920" max="6920" width="6.875" style="273" customWidth="1"/>
    <col min="6921" max="6921" width="10.625" style="273" customWidth="1"/>
    <col min="6922" max="6922" width="8.625" style="273" customWidth="1"/>
    <col min="6923" max="7155" width="9.125" style="273"/>
    <col min="7156" max="7156" width="10.625" style="273" customWidth="1"/>
    <col min="7157" max="7160" width="5.875" style="273" customWidth="1"/>
    <col min="7161" max="7161" width="8.75" style="273" customWidth="1"/>
    <col min="7162" max="7162" width="5.875" style="273" customWidth="1"/>
    <col min="7163" max="7163" width="7.875" style="273" customWidth="1"/>
    <col min="7164" max="7164" width="5.875" style="273" customWidth="1"/>
    <col min="7165" max="7165" width="8" style="273" customWidth="1"/>
    <col min="7166" max="7170" width="5.875" style="273" customWidth="1"/>
    <col min="7171" max="7171" width="0.875" style="273" customWidth="1"/>
    <col min="7172" max="7172" width="5.75" style="273" customWidth="1"/>
    <col min="7173" max="7173" width="6" style="273" customWidth="1"/>
    <col min="7174" max="7174" width="1" style="273" customWidth="1"/>
    <col min="7175" max="7175" width="5.375" style="273" customWidth="1"/>
    <col min="7176" max="7176" width="6.875" style="273" customWidth="1"/>
    <col min="7177" max="7177" width="10.625" style="273" customWidth="1"/>
    <col min="7178" max="7178" width="8.625" style="273" customWidth="1"/>
    <col min="7179" max="7411" width="9.125" style="273"/>
    <col min="7412" max="7412" width="10.625" style="273" customWidth="1"/>
    <col min="7413" max="7416" width="5.875" style="273" customWidth="1"/>
    <col min="7417" max="7417" width="8.75" style="273" customWidth="1"/>
    <col min="7418" max="7418" width="5.875" style="273" customWidth="1"/>
    <col min="7419" max="7419" width="7.875" style="273" customWidth="1"/>
    <col min="7420" max="7420" width="5.875" style="273" customWidth="1"/>
    <col min="7421" max="7421" width="8" style="273" customWidth="1"/>
    <col min="7422" max="7426" width="5.875" style="273" customWidth="1"/>
    <col min="7427" max="7427" width="0.875" style="273" customWidth="1"/>
    <col min="7428" max="7428" width="5.75" style="273" customWidth="1"/>
    <col min="7429" max="7429" width="6" style="273" customWidth="1"/>
    <col min="7430" max="7430" width="1" style="273" customWidth="1"/>
    <col min="7431" max="7431" width="5.375" style="273" customWidth="1"/>
    <col min="7432" max="7432" width="6.875" style="273" customWidth="1"/>
    <col min="7433" max="7433" width="10.625" style="273" customWidth="1"/>
    <col min="7434" max="7434" width="8.625" style="273" customWidth="1"/>
    <col min="7435" max="7667" width="9.125" style="273"/>
    <col min="7668" max="7668" width="10.625" style="273" customWidth="1"/>
    <col min="7669" max="7672" width="5.875" style="273" customWidth="1"/>
    <col min="7673" max="7673" width="8.75" style="273" customWidth="1"/>
    <col min="7674" max="7674" width="5.875" style="273" customWidth="1"/>
    <col min="7675" max="7675" width="7.875" style="273" customWidth="1"/>
    <col min="7676" max="7676" width="5.875" style="273" customWidth="1"/>
    <col min="7677" max="7677" width="8" style="273" customWidth="1"/>
    <col min="7678" max="7682" width="5.875" style="273" customWidth="1"/>
    <col min="7683" max="7683" width="0.875" style="273" customWidth="1"/>
    <col min="7684" max="7684" width="5.75" style="273" customWidth="1"/>
    <col min="7685" max="7685" width="6" style="273" customWidth="1"/>
    <col min="7686" max="7686" width="1" style="273" customWidth="1"/>
    <col min="7687" max="7687" width="5.375" style="273" customWidth="1"/>
    <col min="7688" max="7688" width="6.875" style="273" customWidth="1"/>
    <col min="7689" max="7689" width="10.625" style="273" customWidth="1"/>
    <col min="7690" max="7690" width="8.625" style="273" customWidth="1"/>
    <col min="7691" max="7923" width="9.125" style="273"/>
    <col min="7924" max="7924" width="10.625" style="273" customWidth="1"/>
    <col min="7925" max="7928" width="5.875" style="273" customWidth="1"/>
    <col min="7929" max="7929" width="8.75" style="273" customWidth="1"/>
    <col min="7930" max="7930" width="5.875" style="273" customWidth="1"/>
    <col min="7931" max="7931" width="7.875" style="273" customWidth="1"/>
    <col min="7932" max="7932" width="5.875" style="273" customWidth="1"/>
    <col min="7933" max="7933" width="8" style="273" customWidth="1"/>
    <col min="7934" max="7938" width="5.875" style="273" customWidth="1"/>
    <col min="7939" max="7939" width="0.875" style="273" customWidth="1"/>
    <col min="7940" max="7940" width="5.75" style="273" customWidth="1"/>
    <col min="7941" max="7941" width="6" style="273" customWidth="1"/>
    <col min="7942" max="7942" width="1" style="273" customWidth="1"/>
    <col min="7943" max="7943" width="5.375" style="273" customWidth="1"/>
    <col min="7944" max="7944" width="6.875" style="273" customWidth="1"/>
    <col min="7945" max="7945" width="10.625" style="273" customWidth="1"/>
    <col min="7946" max="7946" width="8.625" style="273" customWidth="1"/>
    <col min="7947" max="8179" width="9.125" style="273"/>
    <col min="8180" max="8180" width="10.625" style="273" customWidth="1"/>
    <col min="8181" max="8184" width="5.875" style="273" customWidth="1"/>
    <col min="8185" max="8185" width="8.75" style="273" customWidth="1"/>
    <col min="8186" max="8186" width="5.875" style="273" customWidth="1"/>
    <col min="8187" max="8187" width="7.875" style="273" customWidth="1"/>
    <col min="8188" max="8188" width="5.875" style="273" customWidth="1"/>
    <col min="8189" max="8189" width="8" style="273" customWidth="1"/>
    <col min="8190" max="8194" width="5.875" style="273" customWidth="1"/>
    <col min="8195" max="8195" width="0.875" style="273" customWidth="1"/>
    <col min="8196" max="8196" width="5.75" style="273" customWidth="1"/>
    <col min="8197" max="8197" width="6" style="273" customWidth="1"/>
    <col min="8198" max="8198" width="1" style="273" customWidth="1"/>
    <col min="8199" max="8199" width="5.375" style="273" customWidth="1"/>
    <col min="8200" max="8200" width="6.875" style="273" customWidth="1"/>
    <col min="8201" max="8201" width="10.625" style="273" customWidth="1"/>
    <col min="8202" max="8202" width="8.625" style="273" customWidth="1"/>
    <col min="8203" max="8435" width="9.125" style="273"/>
    <col min="8436" max="8436" width="10.625" style="273" customWidth="1"/>
    <col min="8437" max="8440" width="5.875" style="273" customWidth="1"/>
    <col min="8441" max="8441" width="8.75" style="273" customWidth="1"/>
    <col min="8442" max="8442" width="5.875" style="273" customWidth="1"/>
    <col min="8443" max="8443" width="7.875" style="273" customWidth="1"/>
    <col min="8444" max="8444" width="5.875" style="273" customWidth="1"/>
    <col min="8445" max="8445" width="8" style="273" customWidth="1"/>
    <col min="8446" max="8450" width="5.875" style="273" customWidth="1"/>
    <col min="8451" max="8451" width="0.875" style="273" customWidth="1"/>
    <col min="8452" max="8452" width="5.75" style="273" customWidth="1"/>
    <col min="8453" max="8453" width="6" style="273" customWidth="1"/>
    <col min="8454" max="8454" width="1" style="273" customWidth="1"/>
    <col min="8455" max="8455" width="5.375" style="273" customWidth="1"/>
    <col min="8456" max="8456" width="6.875" style="273" customWidth="1"/>
    <col min="8457" max="8457" width="10.625" style="273" customWidth="1"/>
    <col min="8458" max="8458" width="8.625" style="273" customWidth="1"/>
    <col min="8459" max="8691" width="9.125" style="273"/>
    <col min="8692" max="8692" width="10.625" style="273" customWidth="1"/>
    <col min="8693" max="8696" width="5.875" style="273" customWidth="1"/>
    <col min="8697" max="8697" width="8.75" style="273" customWidth="1"/>
    <col min="8698" max="8698" width="5.875" style="273" customWidth="1"/>
    <col min="8699" max="8699" width="7.875" style="273" customWidth="1"/>
    <col min="8700" max="8700" width="5.875" style="273" customWidth="1"/>
    <col min="8701" max="8701" width="8" style="273" customWidth="1"/>
    <col min="8702" max="8706" width="5.875" style="273" customWidth="1"/>
    <col min="8707" max="8707" width="0.875" style="273" customWidth="1"/>
    <col min="8708" max="8708" width="5.75" style="273" customWidth="1"/>
    <col min="8709" max="8709" width="6" style="273" customWidth="1"/>
    <col min="8710" max="8710" width="1" style="273" customWidth="1"/>
    <col min="8711" max="8711" width="5.375" style="273" customWidth="1"/>
    <col min="8712" max="8712" width="6.875" style="273" customWidth="1"/>
    <col min="8713" max="8713" width="10.625" style="273" customWidth="1"/>
    <col min="8714" max="8714" width="8.625" style="273" customWidth="1"/>
    <col min="8715" max="8947" width="9.125" style="273"/>
    <col min="8948" max="8948" width="10.625" style="273" customWidth="1"/>
    <col min="8949" max="8952" width="5.875" style="273" customWidth="1"/>
    <col min="8953" max="8953" width="8.75" style="273" customWidth="1"/>
    <col min="8954" max="8954" width="5.875" style="273" customWidth="1"/>
    <col min="8955" max="8955" width="7.875" style="273" customWidth="1"/>
    <col min="8956" max="8956" width="5.875" style="273" customWidth="1"/>
    <col min="8957" max="8957" width="8" style="273" customWidth="1"/>
    <col min="8958" max="8962" width="5.875" style="273" customWidth="1"/>
    <col min="8963" max="8963" width="0.875" style="273" customWidth="1"/>
    <col min="8964" max="8964" width="5.75" style="273" customWidth="1"/>
    <col min="8965" max="8965" width="6" style="273" customWidth="1"/>
    <col min="8966" max="8966" width="1" style="273" customWidth="1"/>
    <col min="8967" max="8967" width="5.375" style="273" customWidth="1"/>
    <col min="8968" max="8968" width="6.875" style="273" customWidth="1"/>
    <col min="8969" max="8969" width="10.625" style="273" customWidth="1"/>
    <col min="8970" max="8970" width="8.625" style="273" customWidth="1"/>
    <col min="8971" max="9203" width="9.125" style="273"/>
    <col min="9204" max="9204" width="10.625" style="273" customWidth="1"/>
    <col min="9205" max="9208" width="5.875" style="273" customWidth="1"/>
    <col min="9209" max="9209" width="8.75" style="273" customWidth="1"/>
    <col min="9210" max="9210" width="5.875" style="273" customWidth="1"/>
    <col min="9211" max="9211" width="7.875" style="273" customWidth="1"/>
    <col min="9212" max="9212" width="5.875" style="273" customWidth="1"/>
    <col min="9213" max="9213" width="8" style="273" customWidth="1"/>
    <col min="9214" max="9218" width="5.875" style="273" customWidth="1"/>
    <col min="9219" max="9219" width="0.875" style="273" customWidth="1"/>
    <col min="9220" max="9220" width="5.75" style="273" customWidth="1"/>
    <col min="9221" max="9221" width="6" style="273" customWidth="1"/>
    <col min="9222" max="9222" width="1" style="273" customWidth="1"/>
    <col min="9223" max="9223" width="5.375" style="273" customWidth="1"/>
    <col min="9224" max="9224" width="6.875" style="273" customWidth="1"/>
    <col min="9225" max="9225" width="10.625" style="273" customWidth="1"/>
    <col min="9226" max="9226" width="8.625" style="273" customWidth="1"/>
    <col min="9227" max="9459" width="9.125" style="273"/>
    <col min="9460" max="9460" width="10.625" style="273" customWidth="1"/>
    <col min="9461" max="9464" width="5.875" style="273" customWidth="1"/>
    <col min="9465" max="9465" width="8.75" style="273" customWidth="1"/>
    <col min="9466" max="9466" width="5.875" style="273" customWidth="1"/>
    <col min="9467" max="9467" width="7.875" style="273" customWidth="1"/>
    <col min="9468" max="9468" width="5.875" style="273" customWidth="1"/>
    <col min="9469" max="9469" width="8" style="273" customWidth="1"/>
    <col min="9470" max="9474" width="5.875" style="273" customWidth="1"/>
    <col min="9475" max="9475" width="0.875" style="273" customWidth="1"/>
    <col min="9476" max="9476" width="5.75" style="273" customWidth="1"/>
    <col min="9477" max="9477" width="6" style="273" customWidth="1"/>
    <col min="9478" max="9478" width="1" style="273" customWidth="1"/>
    <col min="9479" max="9479" width="5.375" style="273" customWidth="1"/>
    <col min="9480" max="9480" width="6.875" style="273" customWidth="1"/>
    <col min="9481" max="9481" width="10.625" style="273" customWidth="1"/>
    <col min="9482" max="9482" width="8.625" style="273" customWidth="1"/>
    <col min="9483" max="9715" width="9.125" style="273"/>
    <col min="9716" max="9716" width="10.625" style="273" customWidth="1"/>
    <col min="9717" max="9720" width="5.875" style="273" customWidth="1"/>
    <col min="9721" max="9721" width="8.75" style="273" customWidth="1"/>
    <col min="9722" max="9722" width="5.875" style="273" customWidth="1"/>
    <col min="9723" max="9723" width="7.875" style="273" customWidth="1"/>
    <col min="9724" max="9724" width="5.875" style="273" customWidth="1"/>
    <col min="9725" max="9725" width="8" style="273" customWidth="1"/>
    <col min="9726" max="9730" width="5.875" style="273" customWidth="1"/>
    <col min="9731" max="9731" width="0.875" style="273" customWidth="1"/>
    <col min="9732" max="9732" width="5.75" style="273" customWidth="1"/>
    <col min="9733" max="9733" width="6" style="273" customWidth="1"/>
    <col min="9734" max="9734" width="1" style="273" customWidth="1"/>
    <col min="9735" max="9735" width="5.375" style="273" customWidth="1"/>
    <col min="9736" max="9736" width="6.875" style="273" customWidth="1"/>
    <col min="9737" max="9737" width="10.625" style="273" customWidth="1"/>
    <col min="9738" max="9738" width="8.625" style="273" customWidth="1"/>
    <col min="9739" max="9971" width="9.125" style="273"/>
    <col min="9972" max="9972" width="10.625" style="273" customWidth="1"/>
    <col min="9973" max="9976" width="5.875" style="273" customWidth="1"/>
    <col min="9977" max="9977" width="8.75" style="273" customWidth="1"/>
    <col min="9978" max="9978" width="5.875" style="273" customWidth="1"/>
    <col min="9979" max="9979" width="7.875" style="273" customWidth="1"/>
    <col min="9980" max="9980" width="5.875" style="273" customWidth="1"/>
    <col min="9981" max="9981" width="8" style="273" customWidth="1"/>
    <col min="9982" max="9986" width="5.875" style="273" customWidth="1"/>
    <col min="9987" max="9987" width="0.875" style="273" customWidth="1"/>
    <col min="9988" max="9988" width="5.75" style="273" customWidth="1"/>
    <col min="9989" max="9989" width="6" style="273" customWidth="1"/>
    <col min="9990" max="9990" width="1" style="273" customWidth="1"/>
    <col min="9991" max="9991" width="5.375" style="273" customWidth="1"/>
    <col min="9992" max="9992" width="6.875" style="273" customWidth="1"/>
    <col min="9993" max="9993" width="10.625" style="273" customWidth="1"/>
    <col min="9994" max="9994" width="8.625" style="273" customWidth="1"/>
    <col min="9995" max="10227" width="9.125" style="273"/>
    <col min="10228" max="10228" width="10.625" style="273" customWidth="1"/>
    <col min="10229" max="10232" width="5.875" style="273" customWidth="1"/>
    <col min="10233" max="10233" width="8.75" style="273" customWidth="1"/>
    <col min="10234" max="10234" width="5.875" style="273" customWidth="1"/>
    <col min="10235" max="10235" width="7.875" style="273" customWidth="1"/>
    <col min="10236" max="10236" width="5.875" style="273" customWidth="1"/>
    <col min="10237" max="10237" width="8" style="273" customWidth="1"/>
    <col min="10238" max="10242" width="5.875" style="273" customWidth="1"/>
    <col min="10243" max="10243" width="0.875" style="273" customWidth="1"/>
    <col min="10244" max="10244" width="5.75" style="273" customWidth="1"/>
    <col min="10245" max="10245" width="6" style="273" customWidth="1"/>
    <col min="10246" max="10246" width="1" style="273" customWidth="1"/>
    <col min="10247" max="10247" width="5.375" style="273" customWidth="1"/>
    <col min="10248" max="10248" width="6.875" style="273" customWidth="1"/>
    <col min="10249" max="10249" width="10.625" style="273" customWidth="1"/>
    <col min="10250" max="10250" width="8.625" style="273" customWidth="1"/>
    <col min="10251" max="10483" width="9.125" style="273"/>
    <col min="10484" max="10484" width="10.625" style="273" customWidth="1"/>
    <col min="10485" max="10488" width="5.875" style="273" customWidth="1"/>
    <col min="10489" max="10489" width="8.75" style="273" customWidth="1"/>
    <col min="10490" max="10490" width="5.875" style="273" customWidth="1"/>
    <col min="10491" max="10491" width="7.875" style="273" customWidth="1"/>
    <col min="10492" max="10492" width="5.875" style="273" customWidth="1"/>
    <col min="10493" max="10493" width="8" style="273" customWidth="1"/>
    <col min="10494" max="10498" width="5.875" style="273" customWidth="1"/>
    <col min="10499" max="10499" width="0.875" style="273" customWidth="1"/>
    <col min="10500" max="10500" width="5.75" style="273" customWidth="1"/>
    <col min="10501" max="10501" width="6" style="273" customWidth="1"/>
    <col min="10502" max="10502" width="1" style="273" customWidth="1"/>
    <col min="10503" max="10503" width="5.375" style="273" customWidth="1"/>
    <col min="10504" max="10504" width="6.875" style="273" customWidth="1"/>
    <col min="10505" max="10505" width="10.625" style="273" customWidth="1"/>
    <col min="10506" max="10506" width="8.625" style="273" customWidth="1"/>
    <col min="10507" max="10739" width="9.125" style="273"/>
    <col min="10740" max="10740" width="10.625" style="273" customWidth="1"/>
    <col min="10741" max="10744" width="5.875" style="273" customWidth="1"/>
    <col min="10745" max="10745" width="8.75" style="273" customWidth="1"/>
    <col min="10746" max="10746" width="5.875" style="273" customWidth="1"/>
    <col min="10747" max="10747" width="7.875" style="273" customWidth="1"/>
    <col min="10748" max="10748" width="5.875" style="273" customWidth="1"/>
    <col min="10749" max="10749" width="8" style="273" customWidth="1"/>
    <col min="10750" max="10754" width="5.875" style="273" customWidth="1"/>
    <col min="10755" max="10755" width="0.875" style="273" customWidth="1"/>
    <col min="10756" max="10756" width="5.75" style="273" customWidth="1"/>
    <col min="10757" max="10757" width="6" style="273" customWidth="1"/>
    <col min="10758" max="10758" width="1" style="273" customWidth="1"/>
    <col min="10759" max="10759" width="5.375" style="273" customWidth="1"/>
    <col min="10760" max="10760" width="6.875" style="273" customWidth="1"/>
    <col min="10761" max="10761" width="10.625" style="273" customWidth="1"/>
    <col min="10762" max="10762" width="8.625" style="273" customWidth="1"/>
    <col min="10763" max="10995" width="9.125" style="273"/>
    <col min="10996" max="10996" width="10.625" style="273" customWidth="1"/>
    <col min="10997" max="11000" width="5.875" style="273" customWidth="1"/>
    <col min="11001" max="11001" width="8.75" style="273" customWidth="1"/>
    <col min="11002" max="11002" width="5.875" style="273" customWidth="1"/>
    <col min="11003" max="11003" width="7.875" style="273" customWidth="1"/>
    <col min="11004" max="11004" width="5.875" style="273" customWidth="1"/>
    <col min="11005" max="11005" width="8" style="273" customWidth="1"/>
    <col min="11006" max="11010" width="5.875" style="273" customWidth="1"/>
    <col min="11011" max="11011" width="0.875" style="273" customWidth="1"/>
    <col min="11012" max="11012" width="5.75" style="273" customWidth="1"/>
    <col min="11013" max="11013" width="6" style="273" customWidth="1"/>
    <col min="11014" max="11014" width="1" style="273" customWidth="1"/>
    <col min="11015" max="11015" width="5.375" style="273" customWidth="1"/>
    <col min="11016" max="11016" width="6.875" style="273" customWidth="1"/>
    <col min="11017" max="11017" width="10.625" style="273" customWidth="1"/>
    <col min="11018" max="11018" width="8.625" style="273" customWidth="1"/>
    <col min="11019" max="11251" width="9.125" style="273"/>
    <col min="11252" max="11252" width="10.625" style="273" customWidth="1"/>
    <col min="11253" max="11256" width="5.875" style="273" customWidth="1"/>
    <col min="11257" max="11257" width="8.75" style="273" customWidth="1"/>
    <col min="11258" max="11258" width="5.875" style="273" customWidth="1"/>
    <col min="11259" max="11259" width="7.875" style="273" customWidth="1"/>
    <col min="11260" max="11260" width="5.875" style="273" customWidth="1"/>
    <col min="11261" max="11261" width="8" style="273" customWidth="1"/>
    <col min="11262" max="11266" width="5.875" style="273" customWidth="1"/>
    <col min="11267" max="11267" width="0.875" style="273" customWidth="1"/>
    <col min="11268" max="11268" width="5.75" style="273" customWidth="1"/>
    <col min="11269" max="11269" width="6" style="273" customWidth="1"/>
    <col min="11270" max="11270" width="1" style="273" customWidth="1"/>
    <col min="11271" max="11271" width="5.375" style="273" customWidth="1"/>
    <col min="11272" max="11272" width="6.875" style="273" customWidth="1"/>
    <col min="11273" max="11273" width="10.625" style="273" customWidth="1"/>
    <col min="11274" max="11274" width="8.625" style="273" customWidth="1"/>
    <col min="11275" max="11507" width="9.125" style="273"/>
    <col min="11508" max="11508" width="10.625" style="273" customWidth="1"/>
    <col min="11509" max="11512" width="5.875" style="273" customWidth="1"/>
    <col min="11513" max="11513" width="8.75" style="273" customWidth="1"/>
    <col min="11514" max="11514" width="5.875" style="273" customWidth="1"/>
    <col min="11515" max="11515" width="7.875" style="273" customWidth="1"/>
    <col min="11516" max="11516" width="5.875" style="273" customWidth="1"/>
    <col min="11517" max="11517" width="8" style="273" customWidth="1"/>
    <col min="11518" max="11522" width="5.875" style="273" customWidth="1"/>
    <col min="11523" max="11523" width="0.875" style="273" customWidth="1"/>
    <col min="11524" max="11524" width="5.75" style="273" customWidth="1"/>
    <col min="11525" max="11525" width="6" style="273" customWidth="1"/>
    <col min="11526" max="11526" width="1" style="273" customWidth="1"/>
    <col min="11527" max="11527" width="5.375" style="273" customWidth="1"/>
    <col min="11528" max="11528" width="6.875" style="273" customWidth="1"/>
    <col min="11529" max="11529" width="10.625" style="273" customWidth="1"/>
    <col min="11530" max="11530" width="8.625" style="273" customWidth="1"/>
    <col min="11531" max="11763" width="9.125" style="273"/>
    <col min="11764" max="11764" width="10.625" style="273" customWidth="1"/>
    <col min="11765" max="11768" width="5.875" style="273" customWidth="1"/>
    <col min="11769" max="11769" width="8.75" style="273" customWidth="1"/>
    <col min="11770" max="11770" width="5.875" style="273" customWidth="1"/>
    <col min="11771" max="11771" width="7.875" style="273" customWidth="1"/>
    <col min="11772" max="11772" width="5.875" style="273" customWidth="1"/>
    <col min="11773" max="11773" width="8" style="273" customWidth="1"/>
    <col min="11774" max="11778" width="5.875" style="273" customWidth="1"/>
    <col min="11779" max="11779" width="0.875" style="273" customWidth="1"/>
    <col min="11780" max="11780" width="5.75" style="273" customWidth="1"/>
    <col min="11781" max="11781" width="6" style="273" customWidth="1"/>
    <col min="11782" max="11782" width="1" style="273" customWidth="1"/>
    <col min="11783" max="11783" width="5.375" style="273" customWidth="1"/>
    <col min="11784" max="11784" width="6.875" style="273" customWidth="1"/>
    <col min="11785" max="11785" width="10.625" style="273" customWidth="1"/>
    <col min="11786" max="11786" width="8.625" style="273" customWidth="1"/>
    <col min="11787" max="12019" width="9.125" style="273"/>
    <col min="12020" max="12020" width="10.625" style="273" customWidth="1"/>
    <col min="12021" max="12024" width="5.875" style="273" customWidth="1"/>
    <col min="12025" max="12025" width="8.75" style="273" customWidth="1"/>
    <col min="12026" max="12026" width="5.875" style="273" customWidth="1"/>
    <col min="12027" max="12027" width="7.875" style="273" customWidth="1"/>
    <col min="12028" max="12028" width="5.875" style="273" customWidth="1"/>
    <col min="12029" max="12029" width="8" style="273" customWidth="1"/>
    <col min="12030" max="12034" width="5.875" style="273" customWidth="1"/>
    <col min="12035" max="12035" width="0.875" style="273" customWidth="1"/>
    <col min="12036" max="12036" width="5.75" style="273" customWidth="1"/>
    <col min="12037" max="12037" width="6" style="273" customWidth="1"/>
    <col min="12038" max="12038" width="1" style="273" customWidth="1"/>
    <col min="12039" max="12039" width="5.375" style="273" customWidth="1"/>
    <col min="12040" max="12040" width="6.875" style="273" customWidth="1"/>
    <col min="12041" max="12041" width="10.625" style="273" customWidth="1"/>
    <col min="12042" max="12042" width="8.625" style="273" customWidth="1"/>
    <col min="12043" max="12275" width="9.125" style="273"/>
    <col min="12276" max="12276" width="10.625" style="273" customWidth="1"/>
    <col min="12277" max="12280" width="5.875" style="273" customWidth="1"/>
    <col min="12281" max="12281" width="8.75" style="273" customWidth="1"/>
    <col min="12282" max="12282" width="5.875" style="273" customWidth="1"/>
    <col min="12283" max="12283" width="7.875" style="273" customWidth="1"/>
    <col min="12284" max="12284" width="5.875" style="273" customWidth="1"/>
    <col min="12285" max="12285" width="8" style="273" customWidth="1"/>
    <col min="12286" max="12290" width="5.875" style="273" customWidth="1"/>
    <col min="12291" max="12291" width="0.875" style="273" customWidth="1"/>
    <col min="12292" max="12292" width="5.75" style="273" customWidth="1"/>
    <col min="12293" max="12293" width="6" style="273" customWidth="1"/>
    <col min="12294" max="12294" width="1" style="273" customWidth="1"/>
    <col min="12295" max="12295" width="5.375" style="273" customWidth="1"/>
    <col min="12296" max="12296" width="6.875" style="273" customWidth="1"/>
    <col min="12297" max="12297" width="10.625" style="273" customWidth="1"/>
    <col min="12298" max="12298" width="8.625" style="273" customWidth="1"/>
    <col min="12299" max="12531" width="9.125" style="273"/>
    <col min="12532" max="12532" width="10.625" style="273" customWidth="1"/>
    <col min="12533" max="12536" width="5.875" style="273" customWidth="1"/>
    <col min="12537" max="12537" width="8.75" style="273" customWidth="1"/>
    <col min="12538" max="12538" width="5.875" style="273" customWidth="1"/>
    <col min="12539" max="12539" width="7.875" style="273" customWidth="1"/>
    <col min="12540" max="12540" width="5.875" style="273" customWidth="1"/>
    <col min="12541" max="12541" width="8" style="273" customWidth="1"/>
    <col min="12542" max="12546" width="5.875" style="273" customWidth="1"/>
    <col min="12547" max="12547" width="0.875" style="273" customWidth="1"/>
    <col min="12548" max="12548" width="5.75" style="273" customWidth="1"/>
    <col min="12549" max="12549" width="6" style="273" customWidth="1"/>
    <col min="12550" max="12550" width="1" style="273" customWidth="1"/>
    <col min="12551" max="12551" width="5.375" style="273" customWidth="1"/>
    <col min="12552" max="12552" width="6.875" style="273" customWidth="1"/>
    <col min="12553" max="12553" width="10.625" style="273" customWidth="1"/>
    <col min="12554" max="12554" width="8.625" style="273" customWidth="1"/>
    <col min="12555" max="12787" width="9.125" style="273"/>
    <col min="12788" max="12788" width="10.625" style="273" customWidth="1"/>
    <col min="12789" max="12792" width="5.875" style="273" customWidth="1"/>
    <col min="12793" max="12793" width="8.75" style="273" customWidth="1"/>
    <col min="12794" max="12794" width="5.875" style="273" customWidth="1"/>
    <col min="12795" max="12795" width="7.875" style="273" customWidth="1"/>
    <col min="12796" max="12796" width="5.875" style="273" customWidth="1"/>
    <col min="12797" max="12797" width="8" style="273" customWidth="1"/>
    <col min="12798" max="12802" width="5.875" style="273" customWidth="1"/>
    <col min="12803" max="12803" width="0.875" style="273" customWidth="1"/>
    <col min="12804" max="12804" width="5.75" style="273" customWidth="1"/>
    <col min="12805" max="12805" width="6" style="273" customWidth="1"/>
    <col min="12806" max="12806" width="1" style="273" customWidth="1"/>
    <col min="12807" max="12807" width="5.375" style="273" customWidth="1"/>
    <col min="12808" max="12808" width="6.875" style="273" customWidth="1"/>
    <col min="12809" max="12809" width="10.625" style="273" customWidth="1"/>
    <col min="12810" max="12810" width="8.625" style="273" customWidth="1"/>
    <col min="12811" max="13043" width="9.125" style="273"/>
    <col min="13044" max="13044" width="10.625" style="273" customWidth="1"/>
    <col min="13045" max="13048" width="5.875" style="273" customWidth="1"/>
    <col min="13049" max="13049" width="8.75" style="273" customWidth="1"/>
    <col min="13050" max="13050" width="5.875" style="273" customWidth="1"/>
    <col min="13051" max="13051" width="7.875" style="273" customWidth="1"/>
    <col min="13052" max="13052" width="5.875" style="273" customWidth="1"/>
    <col min="13053" max="13053" width="8" style="273" customWidth="1"/>
    <col min="13054" max="13058" width="5.875" style="273" customWidth="1"/>
    <col min="13059" max="13059" width="0.875" style="273" customWidth="1"/>
    <col min="13060" max="13060" width="5.75" style="273" customWidth="1"/>
    <col min="13061" max="13061" width="6" style="273" customWidth="1"/>
    <col min="13062" max="13062" width="1" style="273" customWidth="1"/>
    <col min="13063" max="13063" width="5.375" style="273" customWidth="1"/>
    <col min="13064" max="13064" width="6.875" style="273" customWidth="1"/>
    <col min="13065" max="13065" width="10.625" style="273" customWidth="1"/>
    <col min="13066" max="13066" width="8.625" style="273" customWidth="1"/>
    <col min="13067" max="13299" width="9.125" style="273"/>
    <col min="13300" max="13300" width="10.625" style="273" customWidth="1"/>
    <col min="13301" max="13304" width="5.875" style="273" customWidth="1"/>
    <col min="13305" max="13305" width="8.75" style="273" customWidth="1"/>
    <col min="13306" max="13306" width="5.875" style="273" customWidth="1"/>
    <col min="13307" max="13307" width="7.875" style="273" customWidth="1"/>
    <col min="13308" max="13308" width="5.875" style="273" customWidth="1"/>
    <col min="13309" max="13309" width="8" style="273" customWidth="1"/>
    <col min="13310" max="13314" width="5.875" style="273" customWidth="1"/>
    <col min="13315" max="13315" width="0.875" style="273" customWidth="1"/>
    <col min="13316" max="13316" width="5.75" style="273" customWidth="1"/>
    <col min="13317" max="13317" width="6" style="273" customWidth="1"/>
    <col min="13318" max="13318" width="1" style="273" customWidth="1"/>
    <col min="13319" max="13319" width="5.375" style="273" customWidth="1"/>
    <col min="13320" max="13320" width="6.875" style="273" customWidth="1"/>
    <col min="13321" max="13321" width="10.625" style="273" customWidth="1"/>
    <col min="13322" max="13322" width="8.625" style="273" customWidth="1"/>
    <col min="13323" max="13555" width="9.125" style="273"/>
    <col min="13556" max="13556" width="10.625" style="273" customWidth="1"/>
    <col min="13557" max="13560" width="5.875" style="273" customWidth="1"/>
    <col min="13561" max="13561" width="8.75" style="273" customWidth="1"/>
    <col min="13562" max="13562" width="5.875" style="273" customWidth="1"/>
    <col min="13563" max="13563" width="7.875" style="273" customWidth="1"/>
    <col min="13564" max="13564" width="5.875" style="273" customWidth="1"/>
    <col min="13565" max="13565" width="8" style="273" customWidth="1"/>
    <col min="13566" max="13570" width="5.875" style="273" customWidth="1"/>
    <col min="13571" max="13571" width="0.875" style="273" customWidth="1"/>
    <col min="13572" max="13572" width="5.75" style="273" customWidth="1"/>
    <col min="13573" max="13573" width="6" style="273" customWidth="1"/>
    <col min="13574" max="13574" width="1" style="273" customWidth="1"/>
    <col min="13575" max="13575" width="5.375" style="273" customWidth="1"/>
    <col min="13576" max="13576" width="6.875" style="273" customWidth="1"/>
    <col min="13577" max="13577" width="10.625" style="273" customWidth="1"/>
    <col min="13578" max="13578" width="8.625" style="273" customWidth="1"/>
    <col min="13579" max="13811" width="9.125" style="273"/>
    <col min="13812" max="13812" width="10.625" style="273" customWidth="1"/>
    <col min="13813" max="13816" width="5.875" style="273" customWidth="1"/>
    <col min="13817" max="13817" width="8.75" style="273" customWidth="1"/>
    <col min="13818" max="13818" width="5.875" style="273" customWidth="1"/>
    <col min="13819" max="13819" width="7.875" style="273" customWidth="1"/>
    <col min="13820" max="13820" width="5.875" style="273" customWidth="1"/>
    <col min="13821" max="13821" width="8" style="273" customWidth="1"/>
    <col min="13822" max="13826" width="5.875" style="273" customWidth="1"/>
    <col min="13827" max="13827" width="0.875" style="273" customWidth="1"/>
    <col min="13828" max="13828" width="5.75" style="273" customWidth="1"/>
    <col min="13829" max="13829" width="6" style="273" customWidth="1"/>
    <col min="13830" max="13830" width="1" style="273" customWidth="1"/>
    <col min="13831" max="13831" width="5.375" style="273" customWidth="1"/>
    <col min="13832" max="13832" width="6.875" style="273" customWidth="1"/>
    <col min="13833" max="13833" width="10.625" style="273" customWidth="1"/>
    <col min="13834" max="13834" width="8.625" style="273" customWidth="1"/>
    <col min="13835" max="14067" width="9.125" style="273"/>
    <col min="14068" max="14068" width="10.625" style="273" customWidth="1"/>
    <col min="14069" max="14072" width="5.875" style="273" customWidth="1"/>
    <col min="14073" max="14073" width="8.75" style="273" customWidth="1"/>
    <col min="14074" max="14074" width="5.875" style="273" customWidth="1"/>
    <col min="14075" max="14075" width="7.875" style="273" customWidth="1"/>
    <col min="14076" max="14076" width="5.875" style="273" customWidth="1"/>
    <col min="14077" max="14077" width="8" style="273" customWidth="1"/>
    <col min="14078" max="14082" width="5.875" style="273" customWidth="1"/>
    <col min="14083" max="14083" width="0.875" style="273" customWidth="1"/>
    <col min="14084" max="14084" width="5.75" style="273" customWidth="1"/>
    <col min="14085" max="14085" width="6" style="273" customWidth="1"/>
    <col min="14086" max="14086" width="1" style="273" customWidth="1"/>
    <col min="14087" max="14087" width="5.375" style="273" customWidth="1"/>
    <col min="14088" max="14088" width="6.875" style="273" customWidth="1"/>
    <col min="14089" max="14089" width="10.625" style="273" customWidth="1"/>
    <col min="14090" max="14090" width="8.625" style="273" customWidth="1"/>
    <col min="14091" max="14323" width="9.125" style="273"/>
    <col min="14324" max="14324" width="10.625" style="273" customWidth="1"/>
    <col min="14325" max="14328" width="5.875" style="273" customWidth="1"/>
    <col min="14329" max="14329" width="8.75" style="273" customWidth="1"/>
    <col min="14330" max="14330" width="5.875" style="273" customWidth="1"/>
    <col min="14331" max="14331" width="7.875" style="273" customWidth="1"/>
    <col min="14332" max="14332" width="5.875" style="273" customWidth="1"/>
    <col min="14333" max="14333" width="8" style="273" customWidth="1"/>
    <col min="14334" max="14338" width="5.875" style="273" customWidth="1"/>
    <col min="14339" max="14339" width="0.875" style="273" customWidth="1"/>
    <col min="14340" max="14340" width="5.75" style="273" customWidth="1"/>
    <col min="14341" max="14341" width="6" style="273" customWidth="1"/>
    <col min="14342" max="14342" width="1" style="273" customWidth="1"/>
    <col min="14343" max="14343" width="5.375" style="273" customWidth="1"/>
    <col min="14344" max="14344" width="6.875" style="273" customWidth="1"/>
    <col min="14345" max="14345" width="10.625" style="273" customWidth="1"/>
    <col min="14346" max="14346" width="8.625" style="273" customWidth="1"/>
    <col min="14347" max="14579" width="9.125" style="273"/>
    <col min="14580" max="14580" width="10.625" style="273" customWidth="1"/>
    <col min="14581" max="14584" width="5.875" style="273" customWidth="1"/>
    <col min="14585" max="14585" width="8.75" style="273" customWidth="1"/>
    <col min="14586" max="14586" width="5.875" style="273" customWidth="1"/>
    <col min="14587" max="14587" width="7.875" style="273" customWidth="1"/>
    <col min="14588" max="14588" width="5.875" style="273" customWidth="1"/>
    <col min="14589" max="14589" width="8" style="273" customWidth="1"/>
    <col min="14590" max="14594" width="5.875" style="273" customWidth="1"/>
    <col min="14595" max="14595" width="0.875" style="273" customWidth="1"/>
    <col min="14596" max="14596" width="5.75" style="273" customWidth="1"/>
    <col min="14597" max="14597" width="6" style="273" customWidth="1"/>
    <col min="14598" max="14598" width="1" style="273" customWidth="1"/>
    <col min="14599" max="14599" width="5.375" style="273" customWidth="1"/>
    <col min="14600" max="14600" width="6.875" style="273" customWidth="1"/>
    <col min="14601" max="14601" width="10.625" style="273" customWidth="1"/>
    <col min="14602" max="14602" width="8.625" style="273" customWidth="1"/>
    <col min="14603" max="14835" width="9.125" style="273"/>
    <col min="14836" max="14836" width="10.625" style="273" customWidth="1"/>
    <col min="14837" max="14840" width="5.875" style="273" customWidth="1"/>
    <col min="14841" max="14841" width="8.75" style="273" customWidth="1"/>
    <col min="14842" max="14842" width="5.875" style="273" customWidth="1"/>
    <col min="14843" max="14843" width="7.875" style="273" customWidth="1"/>
    <col min="14844" max="14844" width="5.875" style="273" customWidth="1"/>
    <col min="14845" max="14845" width="8" style="273" customWidth="1"/>
    <col min="14846" max="14850" width="5.875" style="273" customWidth="1"/>
    <col min="14851" max="14851" width="0.875" style="273" customWidth="1"/>
    <col min="14852" max="14852" width="5.75" style="273" customWidth="1"/>
    <col min="14853" max="14853" width="6" style="273" customWidth="1"/>
    <col min="14854" max="14854" width="1" style="273" customWidth="1"/>
    <col min="14855" max="14855" width="5.375" style="273" customWidth="1"/>
    <col min="14856" max="14856" width="6.875" style="273" customWidth="1"/>
    <col min="14857" max="14857" width="10.625" style="273" customWidth="1"/>
    <col min="14858" max="14858" width="8.625" style="273" customWidth="1"/>
    <col min="14859" max="15091" width="9.125" style="273"/>
    <col min="15092" max="15092" width="10.625" style="273" customWidth="1"/>
    <col min="15093" max="15096" width="5.875" style="273" customWidth="1"/>
    <col min="15097" max="15097" width="8.75" style="273" customWidth="1"/>
    <col min="15098" max="15098" width="5.875" style="273" customWidth="1"/>
    <col min="15099" max="15099" width="7.875" style="273" customWidth="1"/>
    <col min="15100" max="15100" width="5.875" style="273" customWidth="1"/>
    <col min="15101" max="15101" width="8" style="273" customWidth="1"/>
    <col min="15102" max="15106" width="5.875" style="273" customWidth="1"/>
    <col min="15107" max="15107" width="0.875" style="273" customWidth="1"/>
    <col min="15108" max="15108" width="5.75" style="273" customWidth="1"/>
    <col min="15109" max="15109" width="6" style="273" customWidth="1"/>
    <col min="15110" max="15110" width="1" style="273" customWidth="1"/>
    <col min="15111" max="15111" width="5.375" style="273" customWidth="1"/>
    <col min="15112" max="15112" width="6.875" style="273" customWidth="1"/>
    <col min="15113" max="15113" width="10.625" style="273" customWidth="1"/>
    <col min="15114" max="15114" width="8.625" style="273" customWidth="1"/>
    <col min="15115" max="15347" width="9.125" style="273"/>
    <col min="15348" max="15348" width="10.625" style="273" customWidth="1"/>
    <col min="15349" max="15352" width="5.875" style="273" customWidth="1"/>
    <col min="15353" max="15353" width="8.75" style="273" customWidth="1"/>
    <col min="15354" max="15354" width="5.875" style="273" customWidth="1"/>
    <col min="15355" max="15355" width="7.875" style="273" customWidth="1"/>
    <col min="15356" max="15356" width="5.875" style="273" customWidth="1"/>
    <col min="15357" max="15357" width="8" style="273" customWidth="1"/>
    <col min="15358" max="15362" width="5.875" style="273" customWidth="1"/>
    <col min="15363" max="15363" width="0.875" style="273" customWidth="1"/>
    <col min="15364" max="15364" width="5.75" style="273" customWidth="1"/>
    <col min="15365" max="15365" width="6" style="273" customWidth="1"/>
    <col min="15366" max="15366" width="1" style="273" customWidth="1"/>
    <col min="15367" max="15367" width="5.375" style="273" customWidth="1"/>
    <col min="15368" max="15368" width="6.875" style="273" customWidth="1"/>
    <col min="15369" max="15369" width="10.625" style="273" customWidth="1"/>
    <col min="15370" max="15370" width="8.625" style="273" customWidth="1"/>
    <col min="15371" max="15603" width="9.125" style="273"/>
    <col min="15604" max="15604" width="10.625" style="273" customWidth="1"/>
    <col min="15605" max="15608" width="5.875" style="273" customWidth="1"/>
    <col min="15609" max="15609" width="8.75" style="273" customWidth="1"/>
    <col min="15610" max="15610" width="5.875" style="273" customWidth="1"/>
    <col min="15611" max="15611" width="7.875" style="273" customWidth="1"/>
    <col min="15612" max="15612" width="5.875" style="273" customWidth="1"/>
    <col min="15613" max="15613" width="8" style="273" customWidth="1"/>
    <col min="15614" max="15618" width="5.875" style="273" customWidth="1"/>
    <col min="15619" max="15619" width="0.875" style="273" customWidth="1"/>
    <col min="15620" max="15620" width="5.75" style="273" customWidth="1"/>
    <col min="15621" max="15621" width="6" style="273" customWidth="1"/>
    <col min="15622" max="15622" width="1" style="273" customWidth="1"/>
    <col min="15623" max="15623" width="5.375" style="273" customWidth="1"/>
    <col min="15624" max="15624" width="6.875" style="273" customWidth="1"/>
    <col min="15625" max="15625" width="10.625" style="273" customWidth="1"/>
    <col min="15626" max="15626" width="8.625" style="273" customWidth="1"/>
    <col min="15627" max="15859" width="9.125" style="273"/>
    <col min="15860" max="15860" width="10.625" style="273" customWidth="1"/>
    <col min="15861" max="15864" width="5.875" style="273" customWidth="1"/>
    <col min="15865" max="15865" width="8.75" style="273" customWidth="1"/>
    <col min="15866" max="15866" width="5.875" style="273" customWidth="1"/>
    <col min="15867" max="15867" width="7.875" style="273" customWidth="1"/>
    <col min="15868" max="15868" width="5.875" style="273" customWidth="1"/>
    <col min="15869" max="15869" width="8" style="273" customWidth="1"/>
    <col min="15870" max="15874" width="5.875" style="273" customWidth="1"/>
    <col min="15875" max="15875" width="0.875" style="273" customWidth="1"/>
    <col min="15876" max="15876" width="5.75" style="273" customWidth="1"/>
    <col min="15877" max="15877" width="6" style="273" customWidth="1"/>
    <col min="15878" max="15878" width="1" style="273" customWidth="1"/>
    <col min="15879" max="15879" width="5.375" style="273" customWidth="1"/>
    <col min="15880" max="15880" width="6.875" style="273" customWidth="1"/>
    <col min="15881" max="15881" width="10.625" style="273" customWidth="1"/>
    <col min="15882" max="15882" width="8.625" style="273" customWidth="1"/>
    <col min="15883" max="16115" width="9.125" style="273"/>
    <col min="16116" max="16116" width="10.625" style="273" customWidth="1"/>
    <col min="16117" max="16120" width="5.875" style="273" customWidth="1"/>
    <col min="16121" max="16121" width="8.75" style="273" customWidth="1"/>
    <col min="16122" max="16122" width="5.875" style="273" customWidth="1"/>
    <col min="16123" max="16123" width="7.875" style="273" customWidth="1"/>
    <col min="16124" max="16124" width="5.875" style="273" customWidth="1"/>
    <col min="16125" max="16125" width="8" style="273" customWidth="1"/>
    <col min="16126" max="16130" width="5.875" style="273" customWidth="1"/>
    <col min="16131" max="16131" width="0.875" style="273" customWidth="1"/>
    <col min="16132" max="16132" width="5.75" style="273" customWidth="1"/>
    <col min="16133" max="16133" width="6" style="273" customWidth="1"/>
    <col min="16134" max="16134" width="1" style="273" customWidth="1"/>
    <col min="16135" max="16135" width="5.375" style="273" customWidth="1"/>
    <col min="16136" max="16136" width="6.875" style="273" customWidth="1"/>
    <col min="16137" max="16137" width="10.625" style="273" customWidth="1"/>
    <col min="16138" max="16138" width="8.625" style="273" customWidth="1"/>
    <col min="16139" max="16370" width="9.125" style="273"/>
    <col min="16371" max="16378" width="9" style="273" customWidth="1"/>
    <col min="16379" max="16384" width="9" style="273"/>
  </cols>
  <sheetData>
    <row r="1" spans="1:16" ht="21" customHeight="1">
      <c r="A1" s="364" t="s">
        <v>163</v>
      </c>
      <c r="B1" s="364"/>
      <c r="C1" s="364"/>
      <c r="D1" s="364"/>
      <c r="E1" s="364"/>
      <c r="F1" s="364"/>
      <c r="G1" s="364"/>
      <c r="H1" s="364"/>
      <c r="I1" s="364"/>
      <c r="J1" s="364"/>
      <c r="K1" s="364"/>
      <c r="L1" s="364"/>
      <c r="M1" s="364"/>
      <c r="N1" s="364"/>
      <c r="O1" s="364"/>
      <c r="P1" s="364"/>
    </row>
    <row r="2" spans="1:16" ht="24" customHeight="1" thickBot="1">
      <c r="A2" s="393" t="s">
        <v>469</v>
      </c>
      <c r="B2" s="393"/>
      <c r="C2" s="393"/>
      <c r="D2" s="393"/>
      <c r="E2" s="393"/>
      <c r="F2" s="393"/>
      <c r="G2" s="393"/>
      <c r="H2" s="393"/>
      <c r="I2" s="393"/>
      <c r="J2" s="393"/>
      <c r="K2" s="393"/>
      <c r="L2" s="393"/>
      <c r="M2" s="393"/>
      <c r="N2" s="393"/>
      <c r="O2" s="393"/>
      <c r="P2" s="393"/>
    </row>
    <row r="3" spans="1:16" ht="24.75" customHeight="1" thickTop="1">
      <c r="A3" s="363" t="s">
        <v>1</v>
      </c>
      <c r="B3" s="363" t="s">
        <v>388</v>
      </c>
      <c r="C3" s="363"/>
      <c r="D3" s="363"/>
      <c r="E3" s="363"/>
      <c r="F3" s="363"/>
      <c r="G3" s="363"/>
      <c r="H3" s="363"/>
      <c r="I3" s="363"/>
      <c r="J3" s="363"/>
      <c r="K3" s="363"/>
      <c r="L3" s="363"/>
      <c r="M3" s="363"/>
      <c r="N3" s="363"/>
      <c r="O3" s="162"/>
      <c r="P3" s="363" t="s">
        <v>27</v>
      </c>
    </row>
    <row r="4" spans="1:16" ht="42.75" customHeight="1">
      <c r="A4" s="391"/>
      <c r="B4" s="21" t="s">
        <v>308</v>
      </c>
      <c r="C4" s="21" t="s">
        <v>211</v>
      </c>
      <c r="D4" s="21" t="s">
        <v>212</v>
      </c>
      <c r="E4" s="21" t="s">
        <v>213</v>
      </c>
      <c r="F4" s="21" t="s">
        <v>309</v>
      </c>
      <c r="G4" s="21" t="s">
        <v>310</v>
      </c>
      <c r="H4" s="21" t="s">
        <v>446</v>
      </c>
      <c r="I4" s="21" t="s">
        <v>311</v>
      </c>
      <c r="J4" s="21" t="s">
        <v>312</v>
      </c>
      <c r="K4" s="21" t="s">
        <v>286</v>
      </c>
      <c r="L4" s="21" t="s">
        <v>313</v>
      </c>
      <c r="M4" s="21" t="s">
        <v>314</v>
      </c>
      <c r="N4" s="21" t="s">
        <v>387</v>
      </c>
      <c r="O4" s="21" t="s">
        <v>33</v>
      </c>
      <c r="P4" s="391"/>
    </row>
    <row r="5" spans="1:16" ht="21.95" customHeight="1">
      <c r="A5" s="294" t="s">
        <v>9</v>
      </c>
      <c r="B5" s="295">
        <v>0</v>
      </c>
      <c r="C5" s="295">
        <v>0</v>
      </c>
      <c r="D5" s="295">
        <v>0</v>
      </c>
      <c r="E5" s="295">
        <v>0</v>
      </c>
      <c r="F5" s="295">
        <v>0</v>
      </c>
      <c r="G5" s="295">
        <v>0</v>
      </c>
      <c r="H5" s="295">
        <v>13</v>
      </c>
      <c r="I5" s="295">
        <v>74</v>
      </c>
      <c r="J5" s="295">
        <v>0</v>
      </c>
      <c r="K5" s="295">
        <v>0</v>
      </c>
      <c r="L5" s="295">
        <v>0</v>
      </c>
      <c r="M5" s="295">
        <v>0</v>
      </c>
      <c r="N5" s="295">
        <v>0</v>
      </c>
      <c r="O5" s="295">
        <v>0</v>
      </c>
      <c r="P5" s="295">
        <f t="shared" ref="P5:P23" si="0">SUM(B5:O5)</f>
        <v>87</v>
      </c>
    </row>
    <row r="6" spans="1:16" ht="21.95" customHeight="1">
      <c r="A6" s="296" t="s">
        <v>10</v>
      </c>
      <c r="B6" s="297">
        <v>0</v>
      </c>
      <c r="C6" s="297">
        <v>438</v>
      </c>
      <c r="D6" s="297">
        <v>0</v>
      </c>
      <c r="E6" s="297">
        <v>0</v>
      </c>
      <c r="F6" s="297">
        <v>0</v>
      </c>
      <c r="G6" s="297">
        <v>0</v>
      </c>
      <c r="H6" s="297">
        <v>0</v>
      </c>
      <c r="I6" s="297">
        <v>0</v>
      </c>
      <c r="J6" s="297">
        <v>0</v>
      </c>
      <c r="K6" s="297">
        <v>0</v>
      </c>
      <c r="L6" s="297">
        <v>0</v>
      </c>
      <c r="M6" s="297">
        <v>70</v>
      </c>
      <c r="N6" s="297">
        <v>0</v>
      </c>
      <c r="O6" s="297">
        <v>0</v>
      </c>
      <c r="P6" s="297">
        <f t="shared" si="0"/>
        <v>508</v>
      </c>
    </row>
    <row r="7" spans="1:16" ht="21.95" customHeight="1">
      <c r="A7" s="296" t="s">
        <v>11</v>
      </c>
      <c r="B7" s="297">
        <v>8</v>
      </c>
      <c r="C7" s="297">
        <v>0</v>
      </c>
      <c r="D7" s="297">
        <v>0</v>
      </c>
      <c r="E7" s="297">
        <v>0</v>
      </c>
      <c r="F7" s="297">
        <v>0</v>
      </c>
      <c r="G7" s="297">
        <v>0</v>
      </c>
      <c r="H7" s="297">
        <v>2365</v>
      </c>
      <c r="I7" s="297">
        <v>0</v>
      </c>
      <c r="J7" s="297">
        <v>0</v>
      </c>
      <c r="K7" s="297">
        <v>0</v>
      </c>
      <c r="L7" s="297">
        <v>0</v>
      </c>
      <c r="M7" s="297">
        <v>0</v>
      </c>
      <c r="N7" s="297">
        <v>0</v>
      </c>
      <c r="O7" s="297">
        <v>0</v>
      </c>
      <c r="P7" s="297">
        <f t="shared" si="0"/>
        <v>2373</v>
      </c>
    </row>
    <row r="8" spans="1:16" ht="21.95" customHeight="1">
      <c r="A8" s="296" t="s">
        <v>12</v>
      </c>
      <c r="B8" s="297">
        <v>0</v>
      </c>
      <c r="C8" s="297">
        <v>0</v>
      </c>
      <c r="D8" s="297">
        <v>0</v>
      </c>
      <c r="E8" s="297">
        <v>0</v>
      </c>
      <c r="F8" s="297">
        <v>0</v>
      </c>
      <c r="G8" s="297">
        <v>0</v>
      </c>
      <c r="H8" s="297">
        <v>48</v>
      </c>
      <c r="I8" s="297">
        <v>150</v>
      </c>
      <c r="J8" s="297">
        <v>0</v>
      </c>
      <c r="K8" s="297">
        <v>0</v>
      </c>
      <c r="L8" s="297">
        <v>606</v>
      </c>
      <c r="M8" s="297">
        <v>0</v>
      </c>
      <c r="N8" s="297">
        <v>0</v>
      </c>
      <c r="O8" s="297">
        <v>126</v>
      </c>
      <c r="P8" s="297">
        <f t="shared" si="0"/>
        <v>930</v>
      </c>
    </row>
    <row r="9" spans="1:16" ht="21.95" customHeight="1">
      <c r="A9" s="296" t="s">
        <v>13</v>
      </c>
      <c r="B9" s="297">
        <v>0</v>
      </c>
      <c r="C9" s="297">
        <v>0</v>
      </c>
      <c r="D9" s="297">
        <v>0</v>
      </c>
      <c r="E9" s="297">
        <v>0</v>
      </c>
      <c r="F9" s="297">
        <v>0</v>
      </c>
      <c r="G9" s="297">
        <v>0</v>
      </c>
      <c r="H9" s="297">
        <v>15</v>
      </c>
      <c r="I9" s="297">
        <v>0</v>
      </c>
      <c r="J9" s="297">
        <v>0</v>
      </c>
      <c r="K9" s="297">
        <v>99</v>
      </c>
      <c r="L9" s="297">
        <v>0</v>
      </c>
      <c r="M9" s="297">
        <v>0</v>
      </c>
      <c r="N9" s="297">
        <v>0</v>
      </c>
      <c r="O9" s="297">
        <v>27</v>
      </c>
      <c r="P9" s="297">
        <f t="shared" si="0"/>
        <v>141</v>
      </c>
    </row>
    <row r="10" spans="1:16" ht="21.95" customHeight="1">
      <c r="A10" s="296" t="s">
        <v>14</v>
      </c>
      <c r="B10" s="297">
        <v>1</v>
      </c>
      <c r="C10" s="297">
        <v>0</v>
      </c>
      <c r="D10" s="297">
        <v>0</v>
      </c>
      <c r="E10" s="297">
        <v>0</v>
      </c>
      <c r="F10" s="297">
        <v>0</v>
      </c>
      <c r="G10" s="297">
        <v>0</v>
      </c>
      <c r="H10" s="297">
        <v>0</v>
      </c>
      <c r="I10" s="297">
        <v>0</v>
      </c>
      <c r="J10" s="297">
        <v>0</v>
      </c>
      <c r="K10" s="297">
        <v>0</v>
      </c>
      <c r="L10" s="297">
        <v>14</v>
      </c>
      <c r="M10" s="297">
        <v>0</v>
      </c>
      <c r="N10" s="297">
        <v>0</v>
      </c>
      <c r="O10" s="297">
        <v>0</v>
      </c>
      <c r="P10" s="297">
        <f t="shared" si="0"/>
        <v>15</v>
      </c>
    </row>
    <row r="11" spans="1:16" ht="21.95" customHeight="1">
      <c r="A11" s="296" t="s">
        <v>15</v>
      </c>
      <c r="B11" s="297">
        <v>0</v>
      </c>
      <c r="C11" s="297">
        <v>0</v>
      </c>
      <c r="D11" s="297">
        <v>230</v>
      </c>
      <c r="E11" s="297">
        <v>0</v>
      </c>
      <c r="F11" s="297">
        <v>0</v>
      </c>
      <c r="G11" s="297">
        <v>1544</v>
      </c>
      <c r="H11" s="297">
        <v>20</v>
      </c>
      <c r="I11" s="297">
        <v>1</v>
      </c>
      <c r="J11" s="297">
        <v>0</v>
      </c>
      <c r="K11" s="297">
        <v>0</v>
      </c>
      <c r="L11" s="297">
        <v>0</v>
      </c>
      <c r="M11" s="297">
        <v>0</v>
      </c>
      <c r="N11" s="297">
        <v>0</v>
      </c>
      <c r="O11" s="297">
        <v>856</v>
      </c>
      <c r="P11" s="297">
        <f t="shared" si="0"/>
        <v>2651</v>
      </c>
    </row>
    <row r="12" spans="1:16" ht="21.95" customHeight="1">
      <c r="A12" s="296" t="s">
        <v>16</v>
      </c>
      <c r="B12" s="297">
        <v>551</v>
      </c>
      <c r="C12" s="297">
        <v>14107.000000000002</v>
      </c>
      <c r="D12" s="297">
        <v>0</v>
      </c>
      <c r="E12" s="297">
        <v>0</v>
      </c>
      <c r="F12" s="297">
        <v>58</v>
      </c>
      <c r="G12" s="297">
        <v>0</v>
      </c>
      <c r="H12" s="297">
        <v>1</v>
      </c>
      <c r="I12" s="297">
        <v>2217</v>
      </c>
      <c r="J12" s="297">
        <v>42</v>
      </c>
      <c r="K12" s="297">
        <v>0</v>
      </c>
      <c r="L12" s="297">
        <v>0</v>
      </c>
      <c r="M12" s="297">
        <v>6</v>
      </c>
      <c r="N12" s="297">
        <v>9</v>
      </c>
      <c r="O12" s="297">
        <v>0</v>
      </c>
      <c r="P12" s="297">
        <f t="shared" si="0"/>
        <v>16991</v>
      </c>
    </row>
    <row r="13" spans="1:16" ht="21.95" customHeight="1">
      <c r="A13" s="296" t="s">
        <v>17</v>
      </c>
      <c r="B13" s="297">
        <v>13</v>
      </c>
      <c r="C13" s="297">
        <v>0</v>
      </c>
      <c r="D13" s="297">
        <v>0</v>
      </c>
      <c r="E13" s="297">
        <v>0</v>
      </c>
      <c r="F13" s="297">
        <v>0</v>
      </c>
      <c r="G13" s="297">
        <v>0</v>
      </c>
      <c r="H13" s="297">
        <v>0</v>
      </c>
      <c r="I13" s="297">
        <v>5201</v>
      </c>
      <c r="J13" s="297">
        <v>0</v>
      </c>
      <c r="K13" s="297">
        <v>0</v>
      </c>
      <c r="L13" s="297">
        <v>0</v>
      </c>
      <c r="M13" s="297">
        <v>0</v>
      </c>
      <c r="N13" s="297">
        <v>0</v>
      </c>
      <c r="O13" s="297">
        <v>0</v>
      </c>
      <c r="P13" s="297">
        <f t="shared" si="0"/>
        <v>5214</v>
      </c>
    </row>
    <row r="14" spans="1:16" ht="21.95" customHeight="1">
      <c r="A14" s="296" t="s">
        <v>18</v>
      </c>
      <c r="B14" s="297">
        <v>25</v>
      </c>
      <c r="C14" s="297">
        <v>0</v>
      </c>
      <c r="D14" s="297">
        <v>0</v>
      </c>
      <c r="E14" s="297">
        <v>0</v>
      </c>
      <c r="F14" s="297">
        <v>0</v>
      </c>
      <c r="G14" s="297">
        <v>0</v>
      </c>
      <c r="H14" s="297">
        <v>0</v>
      </c>
      <c r="I14" s="297">
        <v>0</v>
      </c>
      <c r="J14" s="297">
        <v>36</v>
      </c>
      <c r="K14" s="297">
        <v>0</v>
      </c>
      <c r="L14" s="297">
        <v>3</v>
      </c>
      <c r="M14" s="297">
        <v>0</v>
      </c>
      <c r="N14" s="297">
        <v>0</v>
      </c>
      <c r="O14" s="297">
        <v>0</v>
      </c>
      <c r="P14" s="297">
        <f t="shared" si="0"/>
        <v>64</v>
      </c>
    </row>
    <row r="15" spans="1:16" ht="21.95" customHeight="1">
      <c r="A15" s="296" t="s">
        <v>19</v>
      </c>
      <c r="B15" s="297">
        <v>0</v>
      </c>
      <c r="C15" s="297">
        <v>0</v>
      </c>
      <c r="D15" s="297">
        <v>0</v>
      </c>
      <c r="E15" s="297">
        <v>0</v>
      </c>
      <c r="F15" s="297">
        <v>0</v>
      </c>
      <c r="G15" s="297">
        <v>0</v>
      </c>
      <c r="H15" s="297">
        <v>0</v>
      </c>
      <c r="I15" s="297">
        <v>0</v>
      </c>
      <c r="J15" s="297">
        <v>0</v>
      </c>
      <c r="K15" s="297">
        <v>0</v>
      </c>
      <c r="L15" s="297">
        <v>0</v>
      </c>
      <c r="M15" s="297">
        <v>0</v>
      </c>
      <c r="N15" s="297">
        <v>0</v>
      </c>
      <c r="O15" s="297">
        <v>0</v>
      </c>
      <c r="P15" s="297">
        <f t="shared" si="0"/>
        <v>0</v>
      </c>
    </row>
    <row r="16" spans="1:16" ht="21.95" customHeight="1">
      <c r="A16" s="296" t="s">
        <v>20</v>
      </c>
      <c r="B16" s="297">
        <v>0</v>
      </c>
      <c r="C16" s="297">
        <v>25678.000000000004</v>
      </c>
      <c r="D16" s="297">
        <v>0</v>
      </c>
      <c r="E16" s="297">
        <v>0</v>
      </c>
      <c r="F16" s="297">
        <v>0</v>
      </c>
      <c r="G16" s="297">
        <v>0</v>
      </c>
      <c r="H16" s="297">
        <v>0</v>
      </c>
      <c r="I16" s="297">
        <v>0</v>
      </c>
      <c r="J16" s="297">
        <v>0</v>
      </c>
      <c r="K16" s="297">
        <v>0</v>
      </c>
      <c r="L16" s="297">
        <v>0</v>
      </c>
      <c r="M16" s="297">
        <v>75</v>
      </c>
      <c r="N16" s="297">
        <v>0</v>
      </c>
      <c r="O16" s="297">
        <v>0</v>
      </c>
      <c r="P16" s="297">
        <f t="shared" si="0"/>
        <v>25753.000000000004</v>
      </c>
    </row>
    <row r="17" spans="1:16" ht="21.95" customHeight="1">
      <c r="A17" s="296" t="s">
        <v>21</v>
      </c>
      <c r="B17" s="297">
        <v>0</v>
      </c>
      <c r="C17" s="297">
        <v>0</v>
      </c>
      <c r="D17" s="297">
        <v>0</v>
      </c>
      <c r="E17" s="297">
        <v>0</v>
      </c>
      <c r="F17" s="297">
        <v>0</v>
      </c>
      <c r="G17" s="297">
        <v>0</v>
      </c>
      <c r="H17" s="297">
        <v>0</v>
      </c>
      <c r="I17" s="297">
        <v>600</v>
      </c>
      <c r="J17" s="297">
        <v>0</v>
      </c>
      <c r="K17" s="297">
        <v>0</v>
      </c>
      <c r="L17" s="297">
        <v>0</v>
      </c>
      <c r="M17" s="297">
        <v>60</v>
      </c>
      <c r="N17" s="297">
        <v>0</v>
      </c>
      <c r="O17" s="297">
        <v>0</v>
      </c>
      <c r="P17" s="297">
        <f t="shared" si="0"/>
        <v>660</v>
      </c>
    </row>
    <row r="18" spans="1:16" ht="21.95" customHeight="1">
      <c r="A18" s="296" t="s">
        <v>22</v>
      </c>
      <c r="B18" s="297">
        <v>0</v>
      </c>
      <c r="C18" s="297">
        <v>0</v>
      </c>
      <c r="D18" s="297">
        <v>0</v>
      </c>
      <c r="E18" s="297">
        <v>0</v>
      </c>
      <c r="F18" s="297">
        <v>0</v>
      </c>
      <c r="G18" s="297">
        <v>0</v>
      </c>
      <c r="H18" s="297">
        <v>6</v>
      </c>
      <c r="I18" s="297">
        <v>309</v>
      </c>
      <c r="J18" s="297">
        <v>0</v>
      </c>
      <c r="K18" s="297">
        <v>0</v>
      </c>
      <c r="L18" s="297">
        <v>0</v>
      </c>
      <c r="M18" s="297">
        <v>0</v>
      </c>
      <c r="N18" s="297">
        <v>0</v>
      </c>
      <c r="O18" s="297">
        <v>0</v>
      </c>
      <c r="P18" s="297">
        <f t="shared" si="0"/>
        <v>315</v>
      </c>
    </row>
    <row r="19" spans="1:16" ht="21.95" customHeight="1">
      <c r="A19" s="296" t="s">
        <v>23</v>
      </c>
      <c r="B19" s="298">
        <v>0</v>
      </c>
      <c r="C19" s="297">
        <v>0</v>
      </c>
      <c r="D19" s="297">
        <v>0</v>
      </c>
      <c r="E19" s="297">
        <v>0</v>
      </c>
      <c r="F19" s="297">
        <v>0</v>
      </c>
      <c r="G19" s="297">
        <v>0</v>
      </c>
      <c r="H19" s="297">
        <v>0</v>
      </c>
      <c r="I19" s="297">
        <v>0</v>
      </c>
      <c r="J19" s="297">
        <v>0</v>
      </c>
      <c r="K19" s="298">
        <v>1</v>
      </c>
      <c r="L19" s="298">
        <v>32</v>
      </c>
      <c r="M19" s="298">
        <v>1</v>
      </c>
      <c r="N19" s="297">
        <v>0</v>
      </c>
      <c r="O19" s="297">
        <v>0</v>
      </c>
      <c r="P19" s="298">
        <f t="shared" si="0"/>
        <v>34</v>
      </c>
    </row>
    <row r="20" spans="1:16" ht="21.95" customHeight="1">
      <c r="A20" s="296" t="s">
        <v>24</v>
      </c>
      <c r="B20" s="299">
        <v>0</v>
      </c>
      <c r="C20" s="297">
        <v>0</v>
      </c>
      <c r="D20" s="299">
        <v>4060</v>
      </c>
      <c r="E20" s="297">
        <v>0</v>
      </c>
      <c r="F20" s="297">
        <v>0</v>
      </c>
      <c r="G20" s="297">
        <v>0</v>
      </c>
      <c r="H20" s="297">
        <v>0</v>
      </c>
      <c r="I20" s="297">
        <v>0</v>
      </c>
      <c r="J20" s="297">
        <v>0</v>
      </c>
      <c r="K20" s="299">
        <v>325</v>
      </c>
      <c r="L20" s="299">
        <v>0</v>
      </c>
      <c r="M20" s="299">
        <v>0</v>
      </c>
      <c r="N20" s="297">
        <v>0</v>
      </c>
      <c r="O20" s="297">
        <v>0</v>
      </c>
      <c r="P20" s="299">
        <f t="shared" si="0"/>
        <v>4385</v>
      </c>
    </row>
    <row r="21" spans="1:16" ht="21.95" customHeight="1">
      <c r="A21" s="296" t="s">
        <v>25</v>
      </c>
      <c r="B21" s="297">
        <v>0</v>
      </c>
      <c r="C21" s="297">
        <v>0</v>
      </c>
      <c r="D21" s="297">
        <v>0</v>
      </c>
      <c r="E21" s="297">
        <v>0</v>
      </c>
      <c r="F21" s="297">
        <v>0</v>
      </c>
      <c r="G21" s="297">
        <v>0</v>
      </c>
      <c r="H21" s="297">
        <v>0</v>
      </c>
      <c r="I21" s="297">
        <v>0</v>
      </c>
      <c r="J21" s="297">
        <v>0</v>
      </c>
      <c r="K21" s="297">
        <v>0</v>
      </c>
      <c r="L21" s="297">
        <v>0</v>
      </c>
      <c r="M21" s="297">
        <v>0</v>
      </c>
      <c r="N21" s="297">
        <v>0</v>
      </c>
      <c r="O21" s="297">
        <v>0</v>
      </c>
      <c r="P21" s="297">
        <f t="shared" si="0"/>
        <v>0</v>
      </c>
    </row>
    <row r="22" spans="1:16" ht="21.95" customHeight="1">
      <c r="A22" s="294" t="s">
        <v>26</v>
      </c>
      <c r="B22" s="295">
        <v>0</v>
      </c>
      <c r="C22" s="297">
        <v>0</v>
      </c>
      <c r="D22" s="295">
        <v>0</v>
      </c>
      <c r="E22" s="295">
        <v>17397</v>
      </c>
      <c r="F22" s="295">
        <v>0</v>
      </c>
      <c r="G22" s="295">
        <v>0</v>
      </c>
      <c r="H22" s="295">
        <v>0</v>
      </c>
      <c r="I22" s="295">
        <v>0</v>
      </c>
      <c r="J22" s="295">
        <v>0</v>
      </c>
      <c r="K22" s="295">
        <v>0</v>
      </c>
      <c r="L22" s="295">
        <v>0</v>
      </c>
      <c r="M22" s="295">
        <v>5</v>
      </c>
      <c r="N22" s="295">
        <v>0</v>
      </c>
      <c r="O22" s="295">
        <v>7811</v>
      </c>
      <c r="P22" s="295">
        <f t="shared" si="0"/>
        <v>25213</v>
      </c>
    </row>
    <row r="23" spans="1:16" ht="21.95" customHeight="1" thickBot="1">
      <c r="A23" s="275" t="s">
        <v>27</v>
      </c>
      <c r="B23" s="168">
        <f t="shared" ref="B23:O23" si="1">SUM(B5:B22)</f>
        <v>598</v>
      </c>
      <c r="C23" s="168">
        <f t="shared" si="1"/>
        <v>40223.000000000007</v>
      </c>
      <c r="D23" s="168">
        <f t="shared" si="1"/>
        <v>4290</v>
      </c>
      <c r="E23" s="168">
        <f t="shared" si="1"/>
        <v>17397</v>
      </c>
      <c r="F23" s="168">
        <f t="shared" si="1"/>
        <v>58</v>
      </c>
      <c r="G23" s="168">
        <f t="shared" si="1"/>
        <v>1544</v>
      </c>
      <c r="H23" s="168">
        <f t="shared" si="1"/>
        <v>2468</v>
      </c>
      <c r="I23" s="168">
        <f t="shared" si="1"/>
        <v>8552</v>
      </c>
      <c r="J23" s="168">
        <f t="shared" si="1"/>
        <v>78</v>
      </c>
      <c r="K23" s="168">
        <f t="shared" si="1"/>
        <v>425</v>
      </c>
      <c r="L23" s="168">
        <f t="shared" si="1"/>
        <v>655</v>
      </c>
      <c r="M23" s="168">
        <f t="shared" si="1"/>
        <v>217</v>
      </c>
      <c r="N23" s="168">
        <f t="shared" si="1"/>
        <v>9</v>
      </c>
      <c r="O23" s="168">
        <f t="shared" si="1"/>
        <v>8820</v>
      </c>
      <c r="P23" s="168">
        <f t="shared" si="0"/>
        <v>85334</v>
      </c>
    </row>
    <row r="24" spans="1:16" ht="18" customHeight="1" thickTop="1">
      <c r="B24" s="337"/>
      <c r="C24" s="337"/>
      <c r="D24" s="337"/>
      <c r="E24" s="337"/>
      <c r="F24" s="337"/>
      <c r="G24" s="337"/>
      <c r="H24" s="337"/>
      <c r="I24" s="337"/>
      <c r="J24" s="337"/>
      <c r="K24" s="337"/>
      <c r="L24" s="337"/>
      <c r="M24" s="337"/>
      <c r="N24" s="337"/>
      <c r="O24" s="337"/>
      <c r="P24" s="337"/>
    </row>
    <row r="25" spans="1:16" ht="15" thickBot="1">
      <c r="A25" s="7"/>
      <c r="B25" s="7"/>
      <c r="C25" s="7"/>
      <c r="D25" s="7"/>
      <c r="E25" s="7"/>
      <c r="F25" s="7"/>
      <c r="G25" s="7"/>
      <c r="H25" s="7"/>
      <c r="I25" s="7"/>
      <c r="J25" s="7"/>
      <c r="K25" s="7"/>
      <c r="L25" s="7"/>
      <c r="M25" s="7"/>
      <c r="N25" s="7"/>
      <c r="O25" s="7"/>
      <c r="P25" s="7"/>
    </row>
    <row r="26" spans="1:16" ht="20.25" customHeight="1">
      <c r="A26" s="378" t="s">
        <v>437</v>
      </c>
      <c r="B26" s="378"/>
      <c r="C26" s="378"/>
      <c r="D26" s="366">
        <v>133</v>
      </c>
      <c r="E26" s="366"/>
      <c r="F26" s="366"/>
      <c r="G26" s="366"/>
      <c r="H26" s="366"/>
      <c r="I26" s="366"/>
      <c r="J26" s="366"/>
      <c r="K26" s="366"/>
      <c r="L26" s="366"/>
      <c r="M26" s="366"/>
      <c r="N26" s="366"/>
      <c r="O26" s="366"/>
      <c r="P26" s="366"/>
    </row>
  </sheetData>
  <mergeCells count="7">
    <mergeCell ref="A26:C26"/>
    <mergeCell ref="D26:P26"/>
    <mergeCell ref="A1:P1"/>
    <mergeCell ref="A2:P2"/>
    <mergeCell ref="A3:A4"/>
    <mergeCell ref="B3:N3"/>
    <mergeCell ref="P3:P4"/>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21.xml><?xml version="1.0" encoding="utf-8"?>
<worksheet xmlns="http://schemas.openxmlformats.org/spreadsheetml/2006/main" xmlns:r="http://schemas.openxmlformats.org/officeDocument/2006/relationships">
  <sheetPr>
    <tabColor rgb="FF00B050"/>
  </sheetPr>
  <dimension ref="A1:D24"/>
  <sheetViews>
    <sheetView rightToLeft="1" view="pageBreakPreview" zoomScaleSheetLayoutView="100" workbookViewId="0">
      <selection activeCell="D3" sqref="D3:D23"/>
    </sheetView>
  </sheetViews>
  <sheetFormatPr defaultRowHeight="14.25"/>
  <cols>
    <col min="1" max="1" width="18.75" style="270" customWidth="1"/>
    <col min="2" max="2" width="16.625" style="270" customWidth="1"/>
    <col min="3" max="3" width="14.875" style="270" customWidth="1"/>
    <col min="4" max="4" width="18.875" style="270" customWidth="1"/>
    <col min="5" max="243" width="9.125" style="270"/>
    <col min="244" max="244" width="12.25" style="270" customWidth="1"/>
    <col min="245" max="245" width="10.375" style="270" customWidth="1"/>
    <col min="246" max="246" width="15" style="270" customWidth="1"/>
    <col min="247" max="248" width="12.125" style="270" customWidth="1"/>
    <col min="249" max="250" width="12" style="270" customWidth="1"/>
    <col min="251" max="251" width="15.375" style="270" customWidth="1"/>
    <col min="252" max="252" width="13.375" style="270" customWidth="1"/>
    <col min="253" max="253" width="13.625" style="270" customWidth="1"/>
    <col min="254" max="255" width="9.125" style="270"/>
    <col min="256" max="256" width="18" style="270" customWidth="1"/>
    <col min="257" max="499" width="9.125" style="270"/>
    <col min="500" max="500" width="12.25" style="270" customWidth="1"/>
    <col min="501" max="501" width="10.375" style="270" customWidth="1"/>
    <col min="502" max="502" width="15" style="270" customWidth="1"/>
    <col min="503" max="504" width="12.125" style="270" customWidth="1"/>
    <col min="505" max="506" width="12" style="270" customWidth="1"/>
    <col min="507" max="507" width="15.375" style="270" customWidth="1"/>
    <col min="508" max="508" width="13.375" style="270" customWidth="1"/>
    <col min="509" max="509" width="13.625" style="270" customWidth="1"/>
    <col min="510" max="511" width="9.125" style="270"/>
    <col min="512" max="512" width="18" style="270" customWidth="1"/>
    <col min="513" max="755" width="9.125" style="270"/>
    <col min="756" max="756" width="12.25" style="270" customWidth="1"/>
    <col min="757" max="757" width="10.375" style="270" customWidth="1"/>
    <col min="758" max="758" width="15" style="270" customWidth="1"/>
    <col min="759" max="760" width="12.125" style="270" customWidth="1"/>
    <col min="761" max="762" width="12" style="270" customWidth="1"/>
    <col min="763" max="763" width="15.375" style="270" customWidth="1"/>
    <col min="764" max="764" width="13.375" style="270" customWidth="1"/>
    <col min="765" max="765" width="13.625" style="270" customWidth="1"/>
    <col min="766" max="767" width="9.125" style="270"/>
    <col min="768" max="768" width="18" style="270" customWidth="1"/>
    <col min="769" max="1011" width="9.125" style="270"/>
    <col min="1012" max="1012" width="12.25" style="270" customWidth="1"/>
    <col min="1013" max="1013" width="10.375" style="270" customWidth="1"/>
    <col min="1014" max="1014" width="15" style="270" customWidth="1"/>
    <col min="1015" max="1016" width="12.125" style="270" customWidth="1"/>
    <col min="1017" max="1018" width="12" style="270" customWidth="1"/>
    <col min="1019" max="1019" width="15.375" style="270" customWidth="1"/>
    <col min="1020" max="1020" width="13.375" style="270" customWidth="1"/>
    <col min="1021" max="1021" width="13.625" style="270" customWidth="1"/>
    <col min="1022" max="1023" width="9.125" style="270"/>
    <col min="1024" max="1024" width="18" style="270" customWidth="1"/>
    <col min="1025" max="1267" width="9.125" style="270"/>
    <col min="1268" max="1268" width="12.25" style="270" customWidth="1"/>
    <col min="1269" max="1269" width="10.375" style="270" customWidth="1"/>
    <col min="1270" max="1270" width="15" style="270" customWidth="1"/>
    <col min="1271" max="1272" width="12.125" style="270" customWidth="1"/>
    <col min="1273" max="1274" width="12" style="270" customWidth="1"/>
    <col min="1275" max="1275" width="15.375" style="270" customWidth="1"/>
    <col min="1276" max="1276" width="13.375" style="270" customWidth="1"/>
    <col min="1277" max="1277" width="13.625" style="270" customWidth="1"/>
    <col min="1278" max="1279" width="9.125" style="270"/>
    <col min="1280" max="1280" width="18" style="270" customWidth="1"/>
    <col min="1281" max="1523" width="9.125" style="270"/>
    <col min="1524" max="1524" width="12.25" style="270" customWidth="1"/>
    <col min="1525" max="1525" width="10.375" style="270" customWidth="1"/>
    <col min="1526" max="1526" width="15" style="270" customWidth="1"/>
    <col min="1527" max="1528" width="12.125" style="270" customWidth="1"/>
    <col min="1529" max="1530" width="12" style="270" customWidth="1"/>
    <col min="1531" max="1531" width="15.375" style="270" customWidth="1"/>
    <col min="1532" max="1532" width="13.375" style="270" customWidth="1"/>
    <col min="1533" max="1533" width="13.625" style="270" customWidth="1"/>
    <col min="1534" max="1535" width="9.125" style="270"/>
    <col min="1536" max="1536" width="18" style="270" customWidth="1"/>
    <col min="1537" max="1779" width="9.125" style="270"/>
    <col min="1780" max="1780" width="12.25" style="270" customWidth="1"/>
    <col min="1781" max="1781" width="10.375" style="270" customWidth="1"/>
    <col min="1782" max="1782" width="15" style="270" customWidth="1"/>
    <col min="1783" max="1784" width="12.125" style="270" customWidth="1"/>
    <col min="1785" max="1786" width="12" style="270" customWidth="1"/>
    <col min="1787" max="1787" width="15.375" style="270" customWidth="1"/>
    <col min="1788" max="1788" width="13.375" style="270" customWidth="1"/>
    <col min="1789" max="1789" width="13.625" style="270" customWidth="1"/>
    <col min="1790" max="1791" width="9.125" style="270"/>
    <col min="1792" max="1792" width="18" style="270" customWidth="1"/>
    <col min="1793" max="2035" width="9.125" style="270"/>
    <col min="2036" max="2036" width="12.25" style="270" customWidth="1"/>
    <col min="2037" max="2037" width="10.375" style="270" customWidth="1"/>
    <col min="2038" max="2038" width="15" style="270" customWidth="1"/>
    <col min="2039" max="2040" width="12.125" style="270" customWidth="1"/>
    <col min="2041" max="2042" width="12" style="270" customWidth="1"/>
    <col min="2043" max="2043" width="15.375" style="270" customWidth="1"/>
    <col min="2044" max="2044" width="13.375" style="270" customWidth="1"/>
    <col min="2045" max="2045" width="13.625" style="270" customWidth="1"/>
    <col min="2046" max="2047" width="9.125" style="270"/>
    <col min="2048" max="2048" width="18" style="270" customWidth="1"/>
    <col min="2049" max="2291" width="9.125" style="270"/>
    <col min="2292" max="2292" width="12.25" style="270" customWidth="1"/>
    <col min="2293" max="2293" width="10.375" style="270" customWidth="1"/>
    <col min="2294" max="2294" width="15" style="270" customWidth="1"/>
    <col min="2295" max="2296" width="12.125" style="270" customWidth="1"/>
    <col min="2297" max="2298" width="12" style="270" customWidth="1"/>
    <col min="2299" max="2299" width="15.375" style="270" customWidth="1"/>
    <col min="2300" max="2300" width="13.375" style="270" customWidth="1"/>
    <col min="2301" max="2301" width="13.625" style="270" customWidth="1"/>
    <col min="2302" max="2303" width="9.125" style="270"/>
    <col min="2304" max="2304" width="18" style="270" customWidth="1"/>
    <col min="2305" max="2547" width="9.125" style="270"/>
    <col min="2548" max="2548" width="12.25" style="270" customWidth="1"/>
    <col min="2549" max="2549" width="10.375" style="270" customWidth="1"/>
    <col min="2550" max="2550" width="15" style="270" customWidth="1"/>
    <col min="2551" max="2552" width="12.125" style="270" customWidth="1"/>
    <col min="2553" max="2554" width="12" style="270" customWidth="1"/>
    <col min="2555" max="2555" width="15.375" style="270" customWidth="1"/>
    <col min="2556" max="2556" width="13.375" style="270" customWidth="1"/>
    <col min="2557" max="2557" width="13.625" style="270" customWidth="1"/>
    <col min="2558" max="2559" width="9.125" style="270"/>
    <col min="2560" max="2560" width="18" style="270" customWidth="1"/>
    <col min="2561" max="2803" width="9.125" style="270"/>
    <col min="2804" max="2804" width="12.25" style="270" customWidth="1"/>
    <col min="2805" max="2805" width="10.375" style="270" customWidth="1"/>
    <col min="2806" max="2806" width="15" style="270" customWidth="1"/>
    <col min="2807" max="2808" width="12.125" style="270" customWidth="1"/>
    <col min="2809" max="2810" width="12" style="270" customWidth="1"/>
    <col min="2811" max="2811" width="15.375" style="270" customWidth="1"/>
    <col min="2812" max="2812" width="13.375" style="270" customWidth="1"/>
    <col min="2813" max="2813" width="13.625" style="270" customWidth="1"/>
    <col min="2814" max="2815" width="9.125" style="270"/>
    <col min="2816" max="2816" width="18" style="270" customWidth="1"/>
    <col min="2817" max="3059" width="9.125" style="270"/>
    <col min="3060" max="3060" width="12.25" style="270" customWidth="1"/>
    <col min="3061" max="3061" width="10.375" style="270" customWidth="1"/>
    <col min="3062" max="3062" width="15" style="270" customWidth="1"/>
    <col min="3063" max="3064" width="12.125" style="270" customWidth="1"/>
    <col min="3065" max="3066" width="12" style="270" customWidth="1"/>
    <col min="3067" max="3067" width="15.375" style="270" customWidth="1"/>
    <col min="3068" max="3068" width="13.375" style="270" customWidth="1"/>
    <col min="3069" max="3069" width="13.625" style="270" customWidth="1"/>
    <col min="3070" max="3071" width="9.125" style="270"/>
    <col min="3072" max="3072" width="18" style="270" customWidth="1"/>
    <col min="3073" max="3315" width="9.125" style="270"/>
    <col min="3316" max="3316" width="12.25" style="270" customWidth="1"/>
    <col min="3317" max="3317" width="10.375" style="270" customWidth="1"/>
    <col min="3318" max="3318" width="15" style="270" customWidth="1"/>
    <col min="3319" max="3320" width="12.125" style="270" customWidth="1"/>
    <col min="3321" max="3322" width="12" style="270" customWidth="1"/>
    <col min="3323" max="3323" width="15.375" style="270" customWidth="1"/>
    <col min="3324" max="3324" width="13.375" style="270" customWidth="1"/>
    <col min="3325" max="3325" width="13.625" style="270" customWidth="1"/>
    <col min="3326" max="3327" width="9.125" style="270"/>
    <col min="3328" max="3328" width="18" style="270" customWidth="1"/>
    <col min="3329" max="3571" width="9.125" style="270"/>
    <col min="3572" max="3572" width="12.25" style="270" customWidth="1"/>
    <col min="3573" max="3573" width="10.375" style="270" customWidth="1"/>
    <col min="3574" max="3574" width="15" style="270" customWidth="1"/>
    <col min="3575" max="3576" width="12.125" style="270" customWidth="1"/>
    <col min="3577" max="3578" width="12" style="270" customWidth="1"/>
    <col min="3579" max="3579" width="15.375" style="270" customWidth="1"/>
    <col min="3580" max="3580" width="13.375" style="270" customWidth="1"/>
    <col min="3581" max="3581" width="13.625" style="270" customWidth="1"/>
    <col min="3582" max="3583" width="9.125" style="270"/>
    <col min="3584" max="3584" width="18" style="270" customWidth="1"/>
    <col min="3585" max="3827" width="9.125" style="270"/>
    <col min="3828" max="3828" width="12.25" style="270" customWidth="1"/>
    <col min="3829" max="3829" width="10.375" style="270" customWidth="1"/>
    <col min="3830" max="3830" width="15" style="270" customWidth="1"/>
    <col min="3831" max="3832" width="12.125" style="270" customWidth="1"/>
    <col min="3833" max="3834" width="12" style="270" customWidth="1"/>
    <col min="3835" max="3835" width="15.375" style="270" customWidth="1"/>
    <col min="3836" max="3836" width="13.375" style="270" customWidth="1"/>
    <col min="3837" max="3837" width="13.625" style="270" customWidth="1"/>
    <col min="3838" max="3839" width="9.125" style="270"/>
    <col min="3840" max="3840" width="18" style="270" customWidth="1"/>
    <col min="3841" max="4083" width="9.125" style="270"/>
    <col min="4084" max="4084" width="12.25" style="270" customWidth="1"/>
    <col min="4085" max="4085" width="10.375" style="270" customWidth="1"/>
    <col min="4086" max="4086" width="15" style="270" customWidth="1"/>
    <col min="4087" max="4088" width="12.125" style="270" customWidth="1"/>
    <col min="4089" max="4090" width="12" style="270" customWidth="1"/>
    <col min="4091" max="4091" width="15.375" style="270" customWidth="1"/>
    <col min="4092" max="4092" width="13.375" style="270" customWidth="1"/>
    <col min="4093" max="4093" width="13.625" style="270" customWidth="1"/>
    <col min="4094" max="4095" width="9.125" style="270"/>
    <col min="4096" max="4096" width="18" style="270" customWidth="1"/>
    <col min="4097" max="4339" width="9.125" style="270"/>
    <col min="4340" max="4340" width="12.25" style="270" customWidth="1"/>
    <col min="4341" max="4341" width="10.375" style="270" customWidth="1"/>
    <col min="4342" max="4342" width="15" style="270" customWidth="1"/>
    <col min="4343" max="4344" width="12.125" style="270" customWidth="1"/>
    <col min="4345" max="4346" width="12" style="270" customWidth="1"/>
    <col min="4347" max="4347" width="15.375" style="270" customWidth="1"/>
    <col min="4348" max="4348" width="13.375" style="270" customWidth="1"/>
    <col min="4349" max="4349" width="13.625" style="270" customWidth="1"/>
    <col min="4350" max="4351" width="9.125" style="270"/>
    <col min="4352" max="4352" width="18" style="270" customWidth="1"/>
    <col min="4353" max="4595" width="9.125" style="270"/>
    <col min="4596" max="4596" width="12.25" style="270" customWidth="1"/>
    <col min="4597" max="4597" width="10.375" style="270" customWidth="1"/>
    <col min="4598" max="4598" width="15" style="270" customWidth="1"/>
    <col min="4599" max="4600" width="12.125" style="270" customWidth="1"/>
    <col min="4601" max="4602" width="12" style="270" customWidth="1"/>
    <col min="4603" max="4603" width="15.375" style="270" customWidth="1"/>
    <col min="4604" max="4604" width="13.375" style="270" customWidth="1"/>
    <col min="4605" max="4605" width="13.625" style="270" customWidth="1"/>
    <col min="4606" max="4607" width="9.125" style="270"/>
    <col min="4608" max="4608" width="18" style="270" customWidth="1"/>
    <col min="4609" max="4851" width="9.125" style="270"/>
    <col min="4852" max="4852" width="12.25" style="270" customWidth="1"/>
    <col min="4853" max="4853" width="10.375" style="270" customWidth="1"/>
    <col min="4854" max="4854" width="15" style="270" customWidth="1"/>
    <col min="4855" max="4856" width="12.125" style="270" customWidth="1"/>
    <col min="4857" max="4858" width="12" style="270" customWidth="1"/>
    <col min="4859" max="4859" width="15.375" style="270" customWidth="1"/>
    <col min="4860" max="4860" width="13.375" style="270" customWidth="1"/>
    <col min="4861" max="4861" width="13.625" style="270" customWidth="1"/>
    <col min="4862" max="4863" width="9.125" style="270"/>
    <col min="4864" max="4864" width="18" style="270" customWidth="1"/>
    <col min="4865" max="5107" width="9.125" style="270"/>
    <col min="5108" max="5108" width="12.25" style="270" customWidth="1"/>
    <col min="5109" max="5109" width="10.375" style="270" customWidth="1"/>
    <col min="5110" max="5110" width="15" style="270" customWidth="1"/>
    <col min="5111" max="5112" width="12.125" style="270" customWidth="1"/>
    <col min="5113" max="5114" width="12" style="270" customWidth="1"/>
    <col min="5115" max="5115" width="15.375" style="270" customWidth="1"/>
    <col min="5116" max="5116" width="13.375" style="270" customWidth="1"/>
    <col min="5117" max="5117" width="13.625" style="270" customWidth="1"/>
    <col min="5118" max="5119" width="9.125" style="270"/>
    <col min="5120" max="5120" width="18" style="270" customWidth="1"/>
    <col min="5121" max="5363" width="9.125" style="270"/>
    <col min="5364" max="5364" width="12.25" style="270" customWidth="1"/>
    <col min="5365" max="5365" width="10.375" style="270" customWidth="1"/>
    <col min="5366" max="5366" width="15" style="270" customWidth="1"/>
    <col min="5367" max="5368" width="12.125" style="270" customWidth="1"/>
    <col min="5369" max="5370" width="12" style="270" customWidth="1"/>
    <col min="5371" max="5371" width="15.375" style="270" customWidth="1"/>
    <col min="5372" max="5372" width="13.375" style="270" customWidth="1"/>
    <col min="5373" max="5373" width="13.625" style="270" customWidth="1"/>
    <col min="5374" max="5375" width="9.125" style="270"/>
    <col min="5376" max="5376" width="18" style="270" customWidth="1"/>
    <col min="5377" max="5619" width="9.125" style="270"/>
    <col min="5620" max="5620" width="12.25" style="270" customWidth="1"/>
    <col min="5621" max="5621" width="10.375" style="270" customWidth="1"/>
    <col min="5622" max="5622" width="15" style="270" customWidth="1"/>
    <col min="5623" max="5624" width="12.125" style="270" customWidth="1"/>
    <col min="5625" max="5626" width="12" style="270" customWidth="1"/>
    <col min="5627" max="5627" width="15.375" style="270" customWidth="1"/>
    <col min="5628" max="5628" width="13.375" style="270" customWidth="1"/>
    <col min="5629" max="5629" width="13.625" style="270" customWidth="1"/>
    <col min="5630" max="5631" width="9.125" style="270"/>
    <col min="5632" max="5632" width="18" style="270" customWidth="1"/>
    <col min="5633" max="5875" width="9.125" style="270"/>
    <col min="5876" max="5876" width="12.25" style="270" customWidth="1"/>
    <col min="5877" max="5877" width="10.375" style="270" customWidth="1"/>
    <col min="5878" max="5878" width="15" style="270" customWidth="1"/>
    <col min="5879" max="5880" width="12.125" style="270" customWidth="1"/>
    <col min="5881" max="5882" width="12" style="270" customWidth="1"/>
    <col min="5883" max="5883" width="15.375" style="270" customWidth="1"/>
    <col min="5884" max="5884" width="13.375" style="270" customWidth="1"/>
    <col min="5885" max="5885" width="13.625" style="270" customWidth="1"/>
    <col min="5886" max="5887" width="9.125" style="270"/>
    <col min="5888" max="5888" width="18" style="270" customWidth="1"/>
    <col min="5889" max="6131" width="9.125" style="270"/>
    <col min="6132" max="6132" width="12.25" style="270" customWidth="1"/>
    <col min="6133" max="6133" width="10.375" style="270" customWidth="1"/>
    <col min="6134" max="6134" width="15" style="270" customWidth="1"/>
    <col min="6135" max="6136" width="12.125" style="270" customWidth="1"/>
    <col min="6137" max="6138" width="12" style="270" customWidth="1"/>
    <col min="6139" max="6139" width="15.375" style="270" customWidth="1"/>
    <col min="6140" max="6140" width="13.375" style="270" customWidth="1"/>
    <col min="6141" max="6141" width="13.625" style="270" customWidth="1"/>
    <col min="6142" max="6143" width="9.125" style="270"/>
    <col min="6144" max="6144" width="18" style="270" customWidth="1"/>
    <col min="6145" max="6387" width="9.125" style="270"/>
    <col min="6388" max="6388" width="12.25" style="270" customWidth="1"/>
    <col min="6389" max="6389" width="10.375" style="270" customWidth="1"/>
    <col min="6390" max="6390" width="15" style="270" customWidth="1"/>
    <col min="6391" max="6392" width="12.125" style="270" customWidth="1"/>
    <col min="6393" max="6394" width="12" style="270" customWidth="1"/>
    <col min="6395" max="6395" width="15.375" style="270" customWidth="1"/>
    <col min="6396" max="6396" width="13.375" style="270" customWidth="1"/>
    <col min="6397" max="6397" width="13.625" style="270" customWidth="1"/>
    <col min="6398" max="6399" width="9.125" style="270"/>
    <col min="6400" max="6400" width="18" style="270" customWidth="1"/>
    <col min="6401" max="6643" width="9.125" style="270"/>
    <col min="6644" max="6644" width="12.25" style="270" customWidth="1"/>
    <col min="6645" max="6645" width="10.375" style="270" customWidth="1"/>
    <col min="6646" max="6646" width="15" style="270" customWidth="1"/>
    <col min="6647" max="6648" width="12.125" style="270" customWidth="1"/>
    <col min="6649" max="6650" width="12" style="270" customWidth="1"/>
    <col min="6651" max="6651" width="15.375" style="270" customWidth="1"/>
    <col min="6652" max="6652" width="13.375" style="270" customWidth="1"/>
    <col min="6653" max="6653" width="13.625" style="270" customWidth="1"/>
    <col min="6654" max="6655" width="9.125" style="270"/>
    <col min="6656" max="6656" width="18" style="270" customWidth="1"/>
    <col min="6657" max="6899" width="9.125" style="270"/>
    <col min="6900" max="6900" width="12.25" style="270" customWidth="1"/>
    <col min="6901" max="6901" width="10.375" style="270" customWidth="1"/>
    <col min="6902" max="6902" width="15" style="270" customWidth="1"/>
    <col min="6903" max="6904" width="12.125" style="270" customWidth="1"/>
    <col min="6905" max="6906" width="12" style="270" customWidth="1"/>
    <col min="6907" max="6907" width="15.375" style="270" customWidth="1"/>
    <col min="6908" max="6908" width="13.375" style="270" customWidth="1"/>
    <col min="6909" max="6909" width="13.625" style="270" customWidth="1"/>
    <col min="6910" max="6911" width="9.125" style="270"/>
    <col min="6912" max="6912" width="18" style="270" customWidth="1"/>
    <col min="6913" max="7155" width="9.125" style="270"/>
    <col min="7156" max="7156" width="12.25" style="270" customWidth="1"/>
    <col min="7157" max="7157" width="10.375" style="270" customWidth="1"/>
    <col min="7158" max="7158" width="15" style="270" customWidth="1"/>
    <col min="7159" max="7160" width="12.125" style="270" customWidth="1"/>
    <col min="7161" max="7162" width="12" style="270" customWidth="1"/>
    <col min="7163" max="7163" width="15.375" style="270" customWidth="1"/>
    <col min="7164" max="7164" width="13.375" style="270" customWidth="1"/>
    <col min="7165" max="7165" width="13.625" style="270" customWidth="1"/>
    <col min="7166" max="7167" width="9.125" style="270"/>
    <col min="7168" max="7168" width="18" style="270" customWidth="1"/>
    <col min="7169" max="7411" width="9.125" style="270"/>
    <col min="7412" max="7412" width="12.25" style="270" customWidth="1"/>
    <col min="7413" max="7413" width="10.375" style="270" customWidth="1"/>
    <col min="7414" max="7414" width="15" style="270" customWidth="1"/>
    <col min="7415" max="7416" width="12.125" style="270" customWidth="1"/>
    <col min="7417" max="7418" width="12" style="270" customWidth="1"/>
    <col min="7419" max="7419" width="15.375" style="270" customWidth="1"/>
    <col min="7420" max="7420" width="13.375" style="270" customWidth="1"/>
    <col min="7421" max="7421" width="13.625" style="270" customWidth="1"/>
    <col min="7422" max="7423" width="9.125" style="270"/>
    <col min="7424" max="7424" width="18" style="270" customWidth="1"/>
    <col min="7425" max="7667" width="9.125" style="270"/>
    <col min="7668" max="7668" width="12.25" style="270" customWidth="1"/>
    <col min="7669" max="7669" width="10.375" style="270" customWidth="1"/>
    <col min="7670" max="7670" width="15" style="270" customWidth="1"/>
    <col min="7671" max="7672" width="12.125" style="270" customWidth="1"/>
    <col min="7673" max="7674" width="12" style="270" customWidth="1"/>
    <col min="7675" max="7675" width="15.375" style="270" customWidth="1"/>
    <col min="7676" max="7676" width="13.375" style="270" customWidth="1"/>
    <col min="7677" max="7677" width="13.625" style="270" customWidth="1"/>
    <col min="7678" max="7679" width="9.125" style="270"/>
    <col min="7680" max="7680" width="18" style="270" customWidth="1"/>
    <col min="7681" max="7923" width="9.125" style="270"/>
    <col min="7924" max="7924" width="12.25" style="270" customWidth="1"/>
    <col min="7925" max="7925" width="10.375" style="270" customWidth="1"/>
    <col min="7926" max="7926" width="15" style="270" customWidth="1"/>
    <col min="7927" max="7928" width="12.125" style="270" customWidth="1"/>
    <col min="7929" max="7930" width="12" style="270" customWidth="1"/>
    <col min="7931" max="7931" width="15.375" style="270" customWidth="1"/>
    <col min="7932" max="7932" width="13.375" style="270" customWidth="1"/>
    <col min="7933" max="7933" width="13.625" style="270" customWidth="1"/>
    <col min="7934" max="7935" width="9.125" style="270"/>
    <col min="7936" max="7936" width="18" style="270" customWidth="1"/>
    <col min="7937" max="8179" width="9.125" style="270"/>
    <col min="8180" max="8180" width="12.25" style="270" customWidth="1"/>
    <col min="8181" max="8181" width="10.375" style="270" customWidth="1"/>
    <col min="8182" max="8182" width="15" style="270" customWidth="1"/>
    <col min="8183" max="8184" width="12.125" style="270" customWidth="1"/>
    <col min="8185" max="8186" width="12" style="270" customWidth="1"/>
    <col min="8187" max="8187" width="15.375" style="270" customWidth="1"/>
    <col min="8188" max="8188" width="13.375" style="270" customWidth="1"/>
    <col min="8189" max="8189" width="13.625" style="270" customWidth="1"/>
    <col min="8190" max="8191" width="9.125" style="270"/>
    <col min="8192" max="8192" width="18" style="270" customWidth="1"/>
    <col min="8193" max="8435" width="9.125" style="270"/>
    <col min="8436" max="8436" width="12.25" style="270" customWidth="1"/>
    <col min="8437" max="8437" width="10.375" style="270" customWidth="1"/>
    <col min="8438" max="8438" width="15" style="270" customWidth="1"/>
    <col min="8439" max="8440" width="12.125" style="270" customWidth="1"/>
    <col min="8441" max="8442" width="12" style="270" customWidth="1"/>
    <col min="8443" max="8443" width="15.375" style="270" customWidth="1"/>
    <col min="8444" max="8444" width="13.375" style="270" customWidth="1"/>
    <col min="8445" max="8445" width="13.625" style="270" customWidth="1"/>
    <col min="8446" max="8447" width="9.125" style="270"/>
    <col min="8448" max="8448" width="18" style="270" customWidth="1"/>
    <col min="8449" max="8691" width="9.125" style="270"/>
    <col min="8692" max="8692" width="12.25" style="270" customWidth="1"/>
    <col min="8693" max="8693" width="10.375" style="270" customWidth="1"/>
    <col min="8694" max="8694" width="15" style="270" customWidth="1"/>
    <col min="8695" max="8696" width="12.125" style="270" customWidth="1"/>
    <col min="8697" max="8698" width="12" style="270" customWidth="1"/>
    <col min="8699" max="8699" width="15.375" style="270" customWidth="1"/>
    <col min="8700" max="8700" width="13.375" style="270" customWidth="1"/>
    <col min="8701" max="8701" width="13.625" style="270" customWidth="1"/>
    <col min="8702" max="8703" width="9.125" style="270"/>
    <col min="8704" max="8704" width="18" style="270" customWidth="1"/>
    <col min="8705" max="8947" width="9.125" style="270"/>
    <col min="8948" max="8948" width="12.25" style="270" customWidth="1"/>
    <col min="8949" max="8949" width="10.375" style="270" customWidth="1"/>
    <col min="8950" max="8950" width="15" style="270" customWidth="1"/>
    <col min="8951" max="8952" width="12.125" style="270" customWidth="1"/>
    <col min="8953" max="8954" width="12" style="270" customWidth="1"/>
    <col min="8955" max="8955" width="15.375" style="270" customWidth="1"/>
    <col min="8956" max="8956" width="13.375" style="270" customWidth="1"/>
    <col min="8957" max="8957" width="13.625" style="270" customWidth="1"/>
    <col min="8958" max="8959" width="9.125" style="270"/>
    <col min="8960" max="8960" width="18" style="270" customWidth="1"/>
    <col min="8961" max="9203" width="9.125" style="270"/>
    <col min="9204" max="9204" width="12.25" style="270" customWidth="1"/>
    <col min="9205" max="9205" width="10.375" style="270" customWidth="1"/>
    <col min="9206" max="9206" width="15" style="270" customWidth="1"/>
    <col min="9207" max="9208" width="12.125" style="270" customWidth="1"/>
    <col min="9209" max="9210" width="12" style="270" customWidth="1"/>
    <col min="9211" max="9211" width="15.375" style="270" customWidth="1"/>
    <col min="9212" max="9212" width="13.375" style="270" customWidth="1"/>
    <col min="9213" max="9213" width="13.625" style="270" customWidth="1"/>
    <col min="9214" max="9215" width="9.125" style="270"/>
    <col min="9216" max="9216" width="18" style="270" customWidth="1"/>
    <col min="9217" max="9459" width="9.125" style="270"/>
    <col min="9460" max="9460" width="12.25" style="270" customWidth="1"/>
    <col min="9461" max="9461" width="10.375" style="270" customWidth="1"/>
    <col min="9462" max="9462" width="15" style="270" customWidth="1"/>
    <col min="9463" max="9464" width="12.125" style="270" customWidth="1"/>
    <col min="9465" max="9466" width="12" style="270" customWidth="1"/>
    <col min="9467" max="9467" width="15.375" style="270" customWidth="1"/>
    <col min="9468" max="9468" width="13.375" style="270" customWidth="1"/>
    <col min="9469" max="9469" width="13.625" style="270" customWidth="1"/>
    <col min="9470" max="9471" width="9.125" style="270"/>
    <col min="9472" max="9472" width="18" style="270" customWidth="1"/>
    <col min="9473" max="9715" width="9.125" style="270"/>
    <col min="9716" max="9716" width="12.25" style="270" customWidth="1"/>
    <col min="9717" max="9717" width="10.375" style="270" customWidth="1"/>
    <col min="9718" max="9718" width="15" style="270" customWidth="1"/>
    <col min="9719" max="9720" width="12.125" style="270" customWidth="1"/>
    <col min="9721" max="9722" width="12" style="270" customWidth="1"/>
    <col min="9723" max="9723" width="15.375" style="270" customWidth="1"/>
    <col min="9724" max="9724" width="13.375" style="270" customWidth="1"/>
    <col min="9725" max="9725" width="13.625" style="270" customWidth="1"/>
    <col min="9726" max="9727" width="9.125" style="270"/>
    <col min="9728" max="9728" width="18" style="270" customWidth="1"/>
    <col min="9729" max="9971" width="9.125" style="270"/>
    <col min="9972" max="9972" width="12.25" style="270" customWidth="1"/>
    <col min="9973" max="9973" width="10.375" style="270" customWidth="1"/>
    <col min="9974" max="9974" width="15" style="270" customWidth="1"/>
    <col min="9975" max="9976" width="12.125" style="270" customWidth="1"/>
    <col min="9977" max="9978" width="12" style="270" customWidth="1"/>
    <col min="9979" max="9979" width="15.375" style="270" customWidth="1"/>
    <col min="9980" max="9980" width="13.375" style="270" customWidth="1"/>
    <col min="9981" max="9981" width="13.625" style="270" customWidth="1"/>
    <col min="9982" max="9983" width="9.125" style="270"/>
    <col min="9984" max="9984" width="18" style="270" customWidth="1"/>
    <col min="9985" max="10227" width="9.125" style="270"/>
    <col min="10228" max="10228" width="12.25" style="270" customWidth="1"/>
    <col min="10229" max="10229" width="10.375" style="270" customWidth="1"/>
    <col min="10230" max="10230" width="15" style="270" customWidth="1"/>
    <col min="10231" max="10232" width="12.125" style="270" customWidth="1"/>
    <col min="10233" max="10234" width="12" style="270" customWidth="1"/>
    <col min="10235" max="10235" width="15.375" style="270" customWidth="1"/>
    <col min="10236" max="10236" width="13.375" style="270" customWidth="1"/>
    <col min="10237" max="10237" width="13.625" style="270" customWidth="1"/>
    <col min="10238" max="10239" width="9.125" style="270"/>
    <col min="10240" max="10240" width="18" style="270" customWidth="1"/>
    <col min="10241" max="10483" width="9.125" style="270"/>
    <col min="10484" max="10484" width="12.25" style="270" customWidth="1"/>
    <col min="10485" max="10485" width="10.375" style="270" customWidth="1"/>
    <col min="10486" max="10486" width="15" style="270" customWidth="1"/>
    <col min="10487" max="10488" width="12.125" style="270" customWidth="1"/>
    <col min="10489" max="10490" width="12" style="270" customWidth="1"/>
    <col min="10491" max="10491" width="15.375" style="270" customWidth="1"/>
    <col min="10492" max="10492" width="13.375" style="270" customWidth="1"/>
    <col min="10493" max="10493" width="13.625" style="270" customWidth="1"/>
    <col min="10494" max="10495" width="9.125" style="270"/>
    <col min="10496" max="10496" width="18" style="270" customWidth="1"/>
    <col min="10497" max="10739" width="9.125" style="270"/>
    <col min="10740" max="10740" width="12.25" style="270" customWidth="1"/>
    <col min="10741" max="10741" width="10.375" style="270" customWidth="1"/>
    <col min="10742" max="10742" width="15" style="270" customWidth="1"/>
    <col min="10743" max="10744" width="12.125" style="270" customWidth="1"/>
    <col min="10745" max="10746" width="12" style="270" customWidth="1"/>
    <col min="10747" max="10747" width="15.375" style="270" customWidth="1"/>
    <col min="10748" max="10748" width="13.375" style="270" customWidth="1"/>
    <col min="10749" max="10749" width="13.625" style="270" customWidth="1"/>
    <col min="10750" max="10751" width="9.125" style="270"/>
    <col min="10752" max="10752" width="18" style="270" customWidth="1"/>
    <col min="10753" max="10995" width="9.125" style="270"/>
    <col min="10996" max="10996" width="12.25" style="270" customWidth="1"/>
    <col min="10997" max="10997" width="10.375" style="270" customWidth="1"/>
    <col min="10998" max="10998" width="15" style="270" customWidth="1"/>
    <col min="10999" max="11000" width="12.125" style="270" customWidth="1"/>
    <col min="11001" max="11002" width="12" style="270" customWidth="1"/>
    <col min="11003" max="11003" width="15.375" style="270" customWidth="1"/>
    <col min="11004" max="11004" width="13.375" style="270" customWidth="1"/>
    <col min="11005" max="11005" width="13.625" style="270" customWidth="1"/>
    <col min="11006" max="11007" width="9.125" style="270"/>
    <col min="11008" max="11008" width="18" style="270" customWidth="1"/>
    <col min="11009" max="11251" width="9.125" style="270"/>
    <col min="11252" max="11252" width="12.25" style="270" customWidth="1"/>
    <col min="11253" max="11253" width="10.375" style="270" customWidth="1"/>
    <col min="11254" max="11254" width="15" style="270" customWidth="1"/>
    <col min="11255" max="11256" width="12.125" style="270" customWidth="1"/>
    <col min="11257" max="11258" width="12" style="270" customWidth="1"/>
    <col min="11259" max="11259" width="15.375" style="270" customWidth="1"/>
    <col min="11260" max="11260" width="13.375" style="270" customWidth="1"/>
    <col min="11261" max="11261" width="13.625" style="270" customWidth="1"/>
    <col min="11262" max="11263" width="9.125" style="270"/>
    <col min="11264" max="11264" width="18" style="270" customWidth="1"/>
    <col min="11265" max="11507" width="9.125" style="270"/>
    <col min="11508" max="11508" width="12.25" style="270" customWidth="1"/>
    <col min="11509" max="11509" width="10.375" style="270" customWidth="1"/>
    <col min="11510" max="11510" width="15" style="270" customWidth="1"/>
    <col min="11511" max="11512" width="12.125" style="270" customWidth="1"/>
    <col min="11513" max="11514" width="12" style="270" customWidth="1"/>
    <col min="11515" max="11515" width="15.375" style="270" customWidth="1"/>
    <col min="11516" max="11516" width="13.375" style="270" customWidth="1"/>
    <col min="11517" max="11517" width="13.625" style="270" customWidth="1"/>
    <col min="11518" max="11519" width="9.125" style="270"/>
    <col min="11520" max="11520" width="18" style="270" customWidth="1"/>
    <col min="11521" max="11763" width="9.125" style="270"/>
    <col min="11764" max="11764" width="12.25" style="270" customWidth="1"/>
    <col min="11765" max="11765" width="10.375" style="270" customWidth="1"/>
    <col min="11766" max="11766" width="15" style="270" customWidth="1"/>
    <col min="11767" max="11768" width="12.125" style="270" customWidth="1"/>
    <col min="11769" max="11770" width="12" style="270" customWidth="1"/>
    <col min="11771" max="11771" width="15.375" style="270" customWidth="1"/>
    <col min="11772" max="11772" width="13.375" style="270" customWidth="1"/>
    <col min="11773" max="11773" width="13.625" style="270" customWidth="1"/>
    <col min="11774" max="11775" width="9.125" style="270"/>
    <col min="11776" max="11776" width="18" style="270" customWidth="1"/>
    <col min="11777" max="12019" width="9.125" style="270"/>
    <col min="12020" max="12020" width="12.25" style="270" customWidth="1"/>
    <col min="12021" max="12021" width="10.375" style="270" customWidth="1"/>
    <col min="12022" max="12022" width="15" style="270" customWidth="1"/>
    <col min="12023" max="12024" width="12.125" style="270" customWidth="1"/>
    <col min="12025" max="12026" width="12" style="270" customWidth="1"/>
    <col min="12027" max="12027" width="15.375" style="270" customWidth="1"/>
    <col min="12028" max="12028" width="13.375" style="270" customWidth="1"/>
    <col min="12029" max="12029" width="13.625" style="270" customWidth="1"/>
    <col min="12030" max="12031" width="9.125" style="270"/>
    <col min="12032" max="12032" width="18" style="270" customWidth="1"/>
    <col min="12033" max="12275" width="9.125" style="270"/>
    <col min="12276" max="12276" width="12.25" style="270" customWidth="1"/>
    <col min="12277" max="12277" width="10.375" style="270" customWidth="1"/>
    <col min="12278" max="12278" width="15" style="270" customWidth="1"/>
    <col min="12279" max="12280" width="12.125" style="270" customWidth="1"/>
    <col min="12281" max="12282" width="12" style="270" customWidth="1"/>
    <col min="12283" max="12283" width="15.375" style="270" customWidth="1"/>
    <col min="12284" max="12284" width="13.375" style="270" customWidth="1"/>
    <col min="12285" max="12285" width="13.625" style="270" customWidth="1"/>
    <col min="12286" max="12287" width="9.125" style="270"/>
    <col min="12288" max="12288" width="18" style="270" customWidth="1"/>
    <col min="12289" max="12531" width="9.125" style="270"/>
    <col min="12532" max="12532" width="12.25" style="270" customWidth="1"/>
    <col min="12533" max="12533" width="10.375" style="270" customWidth="1"/>
    <col min="12534" max="12534" width="15" style="270" customWidth="1"/>
    <col min="12535" max="12536" width="12.125" style="270" customWidth="1"/>
    <col min="12537" max="12538" width="12" style="270" customWidth="1"/>
    <col min="12539" max="12539" width="15.375" style="270" customWidth="1"/>
    <col min="12540" max="12540" width="13.375" style="270" customWidth="1"/>
    <col min="12541" max="12541" width="13.625" style="270" customWidth="1"/>
    <col min="12542" max="12543" width="9.125" style="270"/>
    <col min="12544" max="12544" width="18" style="270" customWidth="1"/>
    <col min="12545" max="12787" width="9.125" style="270"/>
    <col min="12788" max="12788" width="12.25" style="270" customWidth="1"/>
    <col min="12789" max="12789" width="10.375" style="270" customWidth="1"/>
    <col min="12790" max="12790" width="15" style="270" customWidth="1"/>
    <col min="12791" max="12792" width="12.125" style="270" customWidth="1"/>
    <col min="12793" max="12794" width="12" style="270" customWidth="1"/>
    <col min="12795" max="12795" width="15.375" style="270" customWidth="1"/>
    <col min="12796" max="12796" width="13.375" style="270" customWidth="1"/>
    <col min="12797" max="12797" width="13.625" style="270" customWidth="1"/>
    <col min="12798" max="12799" width="9.125" style="270"/>
    <col min="12800" max="12800" width="18" style="270" customWidth="1"/>
    <col min="12801" max="13043" width="9.125" style="270"/>
    <col min="13044" max="13044" width="12.25" style="270" customWidth="1"/>
    <col min="13045" max="13045" width="10.375" style="270" customWidth="1"/>
    <col min="13046" max="13046" width="15" style="270" customWidth="1"/>
    <col min="13047" max="13048" width="12.125" style="270" customWidth="1"/>
    <col min="13049" max="13050" width="12" style="270" customWidth="1"/>
    <col min="13051" max="13051" width="15.375" style="270" customWidth="1"/>
    <col min="13052" max="13052" width="13.375" style="270" customWidth="1"/>
    <col min="13053" max="13053" width="13.625" style="270" customWidth="1"/>
    <col min="13054" max="13055" width="9.125" style="270"/>
    <col min="13056" max="13056" width="18" style="270" customWidth="1"/>
    <col min="13057" max="13299" width="9.125" style="270"/>
    <col min="13300" max="13300" width="12.25" style="270" customWidth="1"/>
    <col min="13301" max="13301" width="10.375" style="270" customWidth="1"/>
    <col min="13302" max="13302" width="15" style="270" customWidth="1"/>
    <col min="13303" max="13304" width="12.125" style="270" customWidth="1"/>
    <col min="13305" max="13306" width="12" style="270" customWidth="1"/>
    <col min="13307" max="13307" width="15.375" style="270" customWidth="1"/>
    <col min="13308" max="13308" width="13.375" style="270" customWidth="1"/>
    <col min="13309" max="13309" width="13.625" style="270" customWidth="1"/>
    <col min="13310" max="13311" width="9.125" style="270"/>
    <col min="13312" max="13312" width="18" style="270" customWidth="1"/>
    <col min="13313" max="13555" width="9.125" style="270"/>
    <col min="13556" max="13556" width="12.25" style="270" customWidth="1"/>
    <col min="13557" max="13557" width="10.375" style="270" customWidth="1"/>
    <col min="13558" max="13558" width="15" style="270" customWidth="1"/>
    <col min="13559" max="13560" width="12.125" style="270" customWidth="1"/>
    <col min="13561" max="13562" width="12" style="270" customWidth="1"/>
    <col min="13563" max="13563" width="15.375" style="270" customWidth="1"/>
    <col min="13564" max="13564" width="13.375" style="270" customWidth="1"/>
    <col min="13565" max="13565" width="13.625" style="270" customWidth="1"/>
    <col min="13566" max="13567" width="9.125" style="270"/>
    <col min="13568" max="13568" width="18" style="270" customWidth="1"/>
    <col min="13569" max="13811" width="9.125" style="270"/>
    <col min="13812" max="13812" width="12.25" style="270" customWidth="1"/>
    <col min="13813" max="13813" width="10.375" style="270" customWidth="1"/>
    <col min="13814" max="13814" width="15" style="270" customWidth="1"/>
    <col min="13815" max="13816" width="12.125" style="270" customWidth="1"/>
    <col min="13817" max="13818" width="12" style="270" customWidth="1"/>
    <col min="13819" max="13819" width="15.375" style="270" customWidth="1"/>
    <col min="13820" max="13820" width="13.375" style="270" customWidth="1"/>
    <col min="13821" max="13821" width="13.625" style="270" customWidth="1"/>
    <col min="13822" max="13823" width="9.125" style="270"/>
    <col min="13824" max="13824" width="18" style="270" customWidth="1"/>
    <col min="13825" max="14067" width="9.125" style="270"/>
    <col min="14068" max="14068" width="12.25" style="270" customWidth="1"/>
    <col min="14069" max="14069" width="10.375" style="270" customWidth="1"/>
    <col min="14070" max="14070" width="15" style="270" customWidth="1"/>
    <col min="14071" max="14072" width="12.125" style="270" customWidth="1"/>
    <col min="14073" max="14074" width="12" style="270" customWidth="1"/>
    <col min="14075" max="14075" width="15.375" style="270" customWidth="1"/>
    <col min="14076" max="14076" width="13.375" style="270" customWidth="1"/>
    <col min="14077" max="14077" width="13.625" style="270" customWidth="1"/>
    <col min="14078" max="14079" width="9.125" style="270"/>
    <col min="14080" max="14080" width="18" style="270" customWidth="1"/>
    <col min="14081" max="14323" width="9.125" style="270"/>
    <col min="14324" max="14324" width="12.25" style="270" customWidth="1"/>
    <col min="14325" max="14325" width="10.375" style="270" customWidth="1"/>
    <col min="14326" max="14326" width="15" style="270" customWidth="1"/>
    <col min="14327" max="14328" width="12.125" style="270" customWidth="1"/>
    <col min="14329" max="14330" width="12" style="270" customWidth="1"/>
    <col min="14331" max="14331" width="15.375" style="270" customWidth="1"/>
    <col min="14332" max="14332" width="13.375" style="270" customWidth="1"/>
    <col min="14333" max="14333" width="13.625" style="270" customWidth="1"/>
    <col min="14334" max="14335" width="9.125" style="270"/>
    <col min="14336" max="14336" width="18" style="270" customWidth="1"/>
    <col min="14337" max="14579" width="9.125" style="270"/>
    <col min="14580" max="14580" width="12.25" style="270" customWidth="1"/>
    <col min="14581" max="14581" width="10.375" style="270" customWidth="1"/>
    <col min="14582" max="14582" width="15" style="270" customWidth="1"/>
    <col min="14583" max="14584" width="12.125" style="270" customWidth="1"/>
    <col min="14585" max="14586" width="12" style="270" customWidth="1"/>
    <col min="14587" max="14587" width="15.375" style="270" customWidth="1"/>
    <col min="14588" max="14588" width="13.375" style="270" customWidth="1"/>
    <col min="14589" max="14589" width="13.625" style="270" customWidth="1"/>
    <col min="14590" max="14591" width="9.125" style="270"/>
    <col min="14592" max="14592" width="18" style="270" customWidth="1"/>
    <col min="14593" max="14835" width="9.125" style="270"/>
    <col min="14836" max="14836" width="12.25" style="270" customWidth="1"/>
    <col min="14837" max="14837" width="10.375" style="270" customWidth="1"/>
    <col min="14838" max="14838" width="15" style="270" customWidth="1"/>
    <col min="14839" max="14840" width="12.125" style="270" customWidth="1"/>
    <col min="14841" max="14842" width="12" style="270" customWidth="1"/>
    <col min="14843" max="14843" width="15.375" style="270" customWidth="1"/>
    <col min="14844" max="14844" width="13.375" style="270" customWidth="1"/>
    <col min="14845" max="14845" width="13.625" style="270" customWidth="1"/>
    <col min="14846" max="14847" width="9.125" style="270"/>
    <col min="14848" max="14848" width="18" style="270" customWidth="1"/>
    <col min="14849" max="15091" width="9.125" style="270"/>
    <col min="15092" max="15092" width="12.25" style="270" customWidth="1"/>
    <col min="15093" max="15093" width="10.375" style="270" customWidth="1"/>
    <col min="15094" max="15094" width="15" style="270" customWidth="1"/>
    <col min="15095" max="15096" width="12.125" style="270" customWidth="1"/>
    <col min="15097" max="15098" width="12" style="270" customWidth="1"/>
    <col min="15099" max="15099" width="15.375" style="270" customWidth="1"/>
    <col min="15100" max="15100" width="13.375" style="270" customWidth="1"/>
    <col min="15101" max="15101" width="13.625" style="270" customWidth="1"/>
    <col min="15102" max="15103" width="9.125" style="270"/>
    <col min="15104" max="15104" width="18" style="270" customWidth="1"/>
    <col min="15105" max="15347" width="9.125" style="270"/>
    <col min="15348" max="15348" width="12.25" style="270" customWidth="1"/>
    <col min="15349" max="15349" width="10.375" style="270" customWidth="1"/>
    <col min="15350" max="15350" width="15" style="270" customWidth="1"/>
    <col min="15351" max="15352" width="12.125" style="270" customWidth="1"/>
    <col min="15353" max="15354" width="12" style="270" customWidth="1"/>
    <col min="15355" max="15355" width="15.375" style="270" customWidth="1"/>
    <col min="15356" max="15356" width="13.375" style="270" customWidth="1"/>
    <col min="15357" max="15357" width="13.625" style="270" customWidth="1"/>
    <col min="15358" max="15359" width="9.125" style="270"/>
    <col min="15360" max="15360" width="18" style="270" customWidth="1"/>
    <col min="15361" max="15603" width="9.125" style="270"/>
    <col min="15604" max="15604" width="12.25" style="270" customWidth="1"/>
    <col min="15605" max="15605" width="10.375" style="270" customWidth="1"/>
    <col min="15606" max="15606" width="15" style="270" customWidth="1"/>
    <col min="15607" max="15608" width="12.125" style="270" customWidth="1"/>
    <col min="15609" max="15610" width="12" style="270" customWidth="1"/>
    <col min="15611" max="15611" width="15.375" style="270" customWidth="1"/>
    <col min="15612" max="15612" width="13.375" style="270" customWidth="1"/>
    <col min="15613" max="15613" width="13.625" style="270" customWidth="1"/>
    <col min="15614" max="15615" width="9.125" style="270"/>
    <col min="15616" max="15616" width="18" style="270" customWidth="1"/>
    <col min="15617" max="15859" width="9.125" style="270"/>
    <col min="15860" max="15860" width="12.25" style="270" customWidth="1"/>
    <col min="15861" max="15861" width="10.375" style="270" customWidth="1"/>
    <col min="15862" max="15862" width="15" style="270" customWidth="1"/>
    <col min="15863" max="15864" width="12.125" style="270" customWidth="1"/>
    <col min="15865" max="15866" width="12" style="270" customWidth="1"/>
    <col min="15867" max="15867" width="15.375" style="270" customWidth="1"/>
    <col min="15868" max="15868" width="13.375" style="270" customWidth="1"/>
    <col min="15869" max="15869" width="13.625" style="270" customWidth="1"/>
    <col min="15870" max="15871" width="9.125" style="270"/>
    <col min="15872" max="15872" width="18" style="270" customWidth="1"/>
    <col min="15873" max="16115" width="9.125" style="270"/>
    <col min="16116" max="16116" width="12.25" style="270" customWidth="1"/>
    <col min="16117" max="16117" width="10.375" style="270" customWidth="1"/>
    <col min="16118" max="16118" width="15" style="270" customWidth="1"/>
    <col min="16119" max="16120" width="12.125" style="270" customWidth="1"/>
    <col min="16121" max="16122" width="12" style="270" customWidth="1"/>
    <col min="16123" max="16123" width="15.375" style="270" customWidth="1"/>
    <col min="16124" max="16124" width="13.375" style="270" customWidth="1"/>
    <col min="16125" max="16125" width="13.625" style="270" customWidth="1"/>
    <col min="16126" max="16127" width="9.125" style="270"/>
    <col min="16128" max="16128" width="18" style="270" customWidth="1"/>
    <col min="16129" max="16384" width="9.125" style="270"/>
  </cols>
  <sheetData>
    <row r="1" spans="1:4" ht="18.75" customHeight="1">
      <c r="A1" s="364" t="s">
        <v>159</v>
      </c>
      <c r="B1" s="364"/>
      <c r="C1" s="364"/>
      <c r="D1" s="364"/>
    </row>
    <row r="2" spans="1:4" ht="44.25" customHeight="1" thickBot="1">
      <c r="A2" s="393" t="s">
        <v>379</v>
      </c>
      <c r="B2" s="393"/>
      <c r="C2" s="393"/>
      <c r="D2" s="393"/>
    </row>
    <row r="3" spans="1:4" ht="27" customHeight="1" thickTop="1">
      <c r="A3" s="363" t="s">
        <v>1</v>
      </c>
      <c r="B3" s="371" t="s">
        <v>380</v>
      </c>
      <c r="C3" s="371" t="s">
        <v>62</v>
      </c>
      <c r="D3" s="371" t="s">
        <v>381</v>
      </c>
    </row>
    <row r="4" spans="1:4" ht="19.5" customHeight="1">
      <c r="A4" s="394"/>
      <c r="B4" s="395"/>
      <c r="C4" s="395"/>
      <c r="D4" s="395"/>
    </row>
    <row r="5" spans="1:4" ht="21.95" customHeight="1">
      <c r="A5" s="45" t="s">
        <v>9</v>
      </c>
      <c r="B5" s="10">
        <v>3</v>
      </c>
      <c r="C5" s="10">
        <v>3</v>
      </c>
      <c r="D5" s="11">
        <v>3</v>
      </c>
    </row>
    <row r="6" spans="1:4" ht="21.95" customHeight="1">
      <c r="A6" s="264" t="s">
        <v>10</v>
      </c>
      <c r="B6" s="11">
        <v>5</v>
      </c>
      <c r="C6" s="11">
        <v>5</v>
      </c>
      <c r="D6" s="11">
        <v>5</v>
      </c>
    </row>
    <row r="7" spans="1:4" ht="21.95" customHeight="1">
      <c r="A7" s="264" t="s">
        <v>11</v>
      </c>
      <c r="B7" s="11">
        <v>4</v>
      </c>
      <c r="C7" s="11">
        <v>4</v>
      </c>
      <c r="D7" s="11">
        <v>4</v>
      </c>
    </row>
    <row r="8" spans="1:4" ht="21.95" customHeight="1">
      <c r="A8" s="264" t="s">
        <v>12</v>
      </c>
      <c r="B8" s="11">
        <v>6</v>
      </c>
      <c r="C8" s="11">
        <v>8</v>
      </c>
      <c r="D8" s="11">
        <v>6</v>
      </c>
    </row>
    <row r="9" spans="1:4" ht="21.95" customHeight="1">
      <c r="A9" s="264" t="s">
        <v>13</v>
      </c>
      <c r="B9" s="11">
        <v>3</v>
      </c>
      <c r="C9" s="11">
        <v>6</v>
      </c>
      <c r="D9" s="11">
        <v>3</v>
      </c>
    </row>
    <row r="10" spans="1:4" ht="21.95" customHeight="1">
      <c r="A10" s="264" t="s">
        <v>14</v>
      </c>
      <c r="B10" s="11">
        <v>2</v>
      </c>
      <c r="C10" s="11">
        <v>2</v>
      </c>
      <c r="D10" s="11">
        <v>4</v>
      </c>
    </row>
    <row r="11" spans="1:4" ht="21.95" customHeight="1">
      <c r="A11" s="264" t="s">
        <v>15</v>
      </c>
      <c r="B11" s="11">
        <v>5</v>
      </c>
      <c r="C11" s="11">
        <v>6</v>
      </c>
      <c r="D11" s="11">
        <v>14</v>
      </c>
    </row>
    <row r="12" spans="1:4" ht="21.95" customHeight="1">
      <c r="A12" s="264" t="s">
        <v>16</v>
      </c>
      <c r="B12" s="11">
        <v>35</v>
      </c>
      <c r="C12" s="11">
        <v>40</v>
      </c>
      <c r="D12" s="11">
        <v>46</v>
      </c>
    </row>
    <row r="13" spans="1:4" ht="21.95" customHeight="1">
      <c r="A13" s="264" t="s">
        <v>17</v>
      </c>
      <c r="B13" s="11">
        <v>5</v>
      </c>
      <c r="C13" s="11">
        <v>5</v>
      </c>
      <c r="D13" s="11">
        <v>5</v>
      </c>
    </row>
    <row r="14" spans="1:4" ht="21.95" customHeight="1">
      <c r="A14" s="264" t="s">
        <v>18</v>
      </c>
      <c r="B14" s="11">
        <v>3</v>
      </c>
      <c r="C14" s="11">
        <v>3</v>
      </c>
      <c r="D14" s="11">
        <v>3</v>
      </c>
    </row>
    <row r="15" spans="1:4" ht="21.95" customHeight="1">
      <c r="A15" s="264" t="s">
        <v>19</v>
      </c>
      <c r="B15" s="11">
        <v>1</v>
      </c>
      <c r="C15" s="11">
        <v>1</v>
      </c>
      <c r="D15" s="11">
        <v>1</v>
      </c>
    </row>
    <row r="16" spans="1:4" ht="21.95" customHeight="1">
      <c r="A16" s="264" t="s">
        <v>20</v>
      </c>
      <c r="B16" s="11">
        <v>5</v>
      </c>
      <c r="C16" s="11">
        <v>9</v>
      </c>
      <c r="D16" s="11">
        <v>5</v>
      </c>
    </row>
    <row r="17" spans="1:4" ht="21.95" customHeight="1">
      <c r="A17" s="264" t="s">
        <v>21</v>
      </c>
      <c r="B17" s="11">
        <v>3</v>
      </c>
      <c r="C17" s="11">
        <v>3</v>
      </c>
      <c r="D17" s="11">
        <v>3</v>
      </c>
    </row>
    <row r="18" spans="1:4" ht="21.95" customHeight="1">
      <c r="A18" s="264" t="s">
        <v>22</v>
      </c>
      <c r="B18" s="11">
        <v>2</v>
      </c>
      <c r="C18" s="11">
        <v>2</v>
      </c>
      <c r="D18" s="11">
        <v>3</v>
      </c>
    </row>
    <row r="19" spans="1:4" ht="21.95" customHeight="1">
      <c r="A19" s="264" t="s">
        <v>23</v>
      </c>
      <c r="B19" s="11">
        <v>3</v>
      </c>
      <c r="C19" s="11">
        <v>3</v>
      </c>
      <c r="D19" s="11">
        <v>3</v>
      </c>
    </row>
    <row r="20" spans="1:4" ht="21.95" customHeight="1">
      <c r="A20" s="264" t="s">
        <v>24</v>
      </c>
      <c r="B20" s="11">
        <v>3</v>
      </c>
      <c r="C20" s="11">
        <v>5</v>
      </c>
      <c r="D20" s="11">
        <v>5</v>
      </c>
    </row>
    <row r="21" spans="1:4" ht="21.95" customHeight="1">
      <c r="A21" s="264" t="s">
        <v>25</v>
      </c>
      <c r="B21" s="11">
        <v>0</v>
      </c>
      <c r="C21" s="11">
        <v>0</v>
      </c>
      <c r="D21" s="11">
        <v>0</v>
      </c>
    </row>
    <row r="22" spans="1:4" ht="21.95" customHeight="1">
      <c r="A22" s="45" t="s">
        <v>26</v>
      </c>
      <c r="B22" s="10">
        <v>8</v>
      </c>
      <c r="C22" s="10">
        <v>9</v>
      </c>
      <c r="D22" s="11">
        <v>8</v>
      </c>
    </row>
    <row r="23" spans="1:4" ht="21.95" customHeight="1" thickBot="1">
      <c r="A23" s="271" t="s">
        <v>27</v>
      </c>
      <c r="B23" s="101">
        <f>SUM(B5:B22)</f>
        <v>96</v>
      </c>
      <c r="C23" s="101">
        <f>SUM(C5:C22)</f>
        <v>114</v>
      </c>
      <c r="D23" s="101">
        <f>SUM(D5:D22)</f>
        <v>121</v>
      </c>
    </row>
    <row r="24" spans="1:4" ht="15" thickTop="1"/>
  </sheetData>
  <mergeCells count="6">
    <mergeCell ref="A1:D1"/>
    <mergeCell ref="A2:D2"/>
    <mergeCell ref="A3:A4"/>
    <mergeCell ref="B3:B4"/>
    <mergeCell ref="C3:C4"/>
    <mergeCell ref="D3:D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2.xml><?xml version="1.0" encoding="utf-8"?>
<worksheet xmlns="http://schemas.openxmlformats.org/spreadsheetml/2006/main" xmlns:r="http://schemas.openxmlformats.org/officeDocument/2006/relationships">
  <sheetPr>
    <tabColor rgb="FF904073"/>
  </sheetPr>
  <dimension ref="A1:M25"/>
  <sheetViews>
    <sheetView rightToLeft="1" view="pageBreakPreview" zoomScaleNormal="80" zoomScaleSheetLayoutView="100" workbookViewId="0">
      <selection activeCell="T11" sqref="T11"/>
    </sheetView>
  </sheetViews>
  <sheetFormatPr defaultColWidth="9.125" defaultRowHeight="14.25"/>
  <cols>
    <col min="1" max="1" width="13" style="340" customWidth="1"/>
    <col min="2" max="2" width="12.875" style="340" customWidth="1"/>
    <col min="3" max="3" width="14.75" style="340" customWidth="1"/>
    <col min="4" max="4" width="10" style="340" customWidth="1"/>
    <col min="5" max="5" width="8.75" style="340" customWidth="1"/>
    <col min="6" max="7" width="10.75" style="340" customWidth="1"/>
    <col min="8" max="8" width="8" style="340" customWidth="1"/>
    <col min="9" max="9" width="10.125" style="340" customWidth="1"/>
    <col min="10" max="10" width="12.625" style="340" customWidth="1"/>
    <col min="11" max="11" width="0" style="340" hidden="1" customWidth="1"/>
    <col min="12" max="12" width="13.25" style="340" hidden="1" customWidth="1"/>
    <col min="13" max="15" width="0" style="340" hidden="1" customWidth="1"/>
    <col min="16" max="16384" width="9.125" style="340"/>
  </cols>
  <sheetData>
    <row r="1" spans="1:13" ht="21.75" customHeight="1">
      <c r="A1" s="364" t="s">
        <v>172</v>
      </c>
      <c r="B1" s="364"/>
      <c r="C1" s="364"/>
      <c r="D1" s="364"/>
      <c r="E1" s="364"/>
      <c r="F1" s="364"/>
      <c r="G1" s="364"/>
      <c r="H1" s="364"/>
      <c r="I1" s="364"/>
      <c r="J1" s="364"/>
    </row>
    <row r="2" spans="1:13" ht="21.75" customHeight="1" thickBot="1">
      <c r="A2" s="392" t="s">
        <v>470</v>
      </c>
      <c r="B2" s="392"/>
      <c r="C2" s="392"/>
      <c r="D2" s="392"/>
      <c r="E2" s="392"/>
      <c r="F2" s="392"/>
      <c r="G2" s="392"/>
      <c r="H2" s="392"/>
      <c r="I2" s="392"/>
      <c r="J2" s="392"/>
    </row>
    <row r="3" spans="1:13" ht="27" customHeight="1" thickTop="1">
      <c r="A3" s="363" t="s">
        <v>1</v>
      </c>
      <c r="B3" s="371" t="s">
        <v>149</v>
      </c>
      <c r="C3" s="371" t="s">
        <v>441</v>
      </c>
      <c r="D3" s="371" t="s">
        <v>141</v>
      </c>
      <c r="E3" s="371"/>
      <c r="F3" s="371"/>
      <c r="G3" s="371"/>
      <c r="H3" s="371"/>
      <c r="I3" s="371"/>
      <c r="J3" s="371" t="s">
        <v>61</v>
      </c>
      <c r="K3" s="371" t="s">
        <v>334</v>
      </c>
      <c r="L3" s="371" t="s">
        <v>335</v>
      </c>
      <c r="M3" s="396" t="s">
        <v>139</v>
      </c>
    </row>
    <row r="4" spans="1:13" ht="31.5" customHeight="1">
      <c r="A4" s="391"/>
      <c r="B4" s="372"/>
      <c r="C4" s="372"/>
      <c r="D4" s="318" t="s">
        <v>69</v>
      </c>
      <c r="E4" s="318" t="s">
        <v>70</v>
      </c>
      <c r="F4" s="318" t="s">
        <v>71</v>
      </c>
      <c r="G4" s="318" t="s">
        <v>72</v>
      </c>
      <c r="H4" s="318" t="s">
        <v>73</v>
      </c>
      <c r="I4" s="318" t="s">
        <v>74</v>
      </c>
      <c r="J4" s="372"/>
      <c r="K4" s="372"/>
      <c r="L4" s="372"/>
      <c r="M4" s="397"/>
    </row>
    <row r="5" spans="1:13" ht="21.95" customHeight="1">
      <c r="A5" s="45" t="s">
        <v>9</v>
      </c>
      <c r="B5" s="53">
        <v>8649.64</v>
      </c>
      <c r="C5" s="154">
        <v>8497.64</v>
      </c>
      <c r="D5" s="53">
        <v>0</v>
      </c>
      <c r="E5" s="53">
        <v>23</v>
      </c>
      <c r="F5" s="53">
        <v>0</v>
      </c>
      <c r="G5" s="53">
        <v>0</v>
      </c>
      <c r="H5" s="53">
        <v>0</v>
      </c>
      <c r="I5" s="53">
        <v>2372.35</v>
      </c>
      <c r="J5" s="53">
        <f t="shared" ref="J5:J23" si="0">SUM(D5:I5)</f>
        <v>2395.35</v>
      </c>
      <c r="K5" s="10">
        <v>5741.9999999999982</v>
      </c>
      <c r="L5" s="340">
        <v>92306</v>
      </c>
      <c r="M5" s="340">
        <f t="shared" ref="M5:M23" si="1">SUM(K5:L5)</f>
        <v>98048</v>
      </c>
    </row>
    <row r="6" spans="1:13" ht="21.95" customHeight="1">
      <c r="A6" s="43" t="s">
        <v>10</v>
      </c>
      <c r="B6" s="62">
        <v>22291.208999999981</v>
      </c>
      <c r="C6" s="151">
        <v>22269.208999999981</v>
      </c>
      <c r="D6" s="62">
        <v>1264.55</v>
      </c>
      <c r="E6" s="62">
        <v>35.6</v>
      </c>
      <c r="F6" s="62">
        <v>41</v>
      </c>
      <c r="G6" s="62">
        <v>0</v>
      </c>
      <c r="H6" s="62">
        <v>0.1</v>
      </c>
      <c r="I6" s="62">
        <v>926.54</v>
      </c>
      <c r="J6" s="62">
        <f t="shared" si="0"/>
        <v>2267.79</v>
      </c>
      <c r="K6" s="11">
        <v>22038.000000000004</v>
      </c>
      <c r="L6" s="6">
        <v>89350.999999999985</v>
      </c>
      <c r="M6" s="340">
        <f t="shared" si="1"/>
        <v>111388.99999999999</v>
      </c>
    </row>
    <row r="7" spans="1:13" ht="21.95" customHeight="1">
      <c r="A7" s="43" t="s">
        <v>11</v>
      </c>
      <c r="B7" s="62">
        <v>17674.703000000001</v>
      </c>
      <c r="C7" s="151">
        <v>15998.203000000003</v>
      </c>
      <c r="D7" s="62">
        <v>1.85</v>
      </c>
      <c r="E7" s="62">
        <v>0</v>
      </c>
      <c r="F7" s="62">
        <v>0</v>
      </c>
      <c r="G7" s="62">
        <v>0</v>
      </c>
      <c r="H7" s="62">
        <v>0</v>
      </c>
      <c r="I7" s="62">
        <v>0</v>
      </c>
      <c r="J7" s="62">
        <f t="shared" si="0"/>
        <v>1.85</v>
      </c>
      <c r="K7" s="11">
        <v>1850</v>
      </c>
      <c r="L7" s="6">
        <v>118247</v>
      </c>
      <c r="M7" s="340">
        <f t="shared" si="1"/>
        <v>120097</v>
      </c>
    </row>
    <row r="8" spans="1:13" ht="21.95" customHeight="1">
      <c r="A8" s="43" t="s">
        <v>12</v>
      </c>
      <c r="B8" s="62">
        <v>18190.095000000001</v>
      </c>
      <c r="C8" s="151">
        <v>18103.095000000001</v>
      </c>
      <c r="D8" s="62">
        <v>0</v>
      </c>
      <c r="E8" s="62">
        <v>1</v>
      </c>
      <c r="F8" s="62">
        <v>0</v>
      </c>
      <c r="G8" s="62">
        <v>0.04</v>
      </c>
      <c r="H8" s="62">
        <v>1</v>
      </c>
      <c r="I8" s="62">
        <v>0</v>
      </c>
      <c r="J8" s="62">
        <f t="shared" si="0"/>
        <v>2.04</v>
      </c>
      <c r="K8" s="11">
        <v>42</v>
      </c>
      <c r="L8" s="6">
        <v>54120.000000000015</v>
      </c>
      <c r="M8" s="340">
        <f t="shared" si="1"/>
        <v>54162.000000000015</v>
      </c>
    </row>
    <row r="9" spans="1:13" ht="21.95" customHeight="1">
      <c r="A9" s="43" t="s">
        <v>13</v>
      </c>
      <c r="B9" s="62">
        <v>30868.347000000002</v>
      </c>
      <c r="C9" s="151">
        <v>30837.047000000002</v>
      </c>
      <c r="D9" s="62">
        <v>0</v>
      </c>
      <c r="E9" s="62">
        <v>0</v>
      </c>
      <c r="F9" s="62">
        <v>0</v>
      </c>
      <c r="G9" s="62">
        <v>0</v>
      </c>
      <c r="H9" s="62">
        <v>0</v>
      </c>
      <c r="I9" s="62">
        <v>1.2999999999999998</v>
      </c>
      <c r="J9" s="62">
        <f t="shared" si="0"/>
        <v>1.2999999999999998</v>
      </c>
      <c r="K9" s="11">
        <v>1300</v>
      </c>
      <c r="L9" s="6">
        <v>172441</v>
      </c>
      <c r="M9" s="340">
        <f t="shared" si="1"/>
        <v>173741</v>
      </c>
    </row>
    <row r="10" spans="1:13" ht="21.95" customHeight="1">
      <c r="A10" s="43" t="s">
        <v>14</v>
      </c>
      <c r="B10" s="62">
        <v>264.85300000000001</v>
      </c>
      <c r="C10" s="151">
        <v>264.85300000000001</v>
      </c>
      <c r="D10" s="62">
        <v>2E-3</v>
      </c>
      <c r="E10" s="62">
        <v>0</v>
      </c>
      <c r="F10" s="62">
        <v>0</v>
      </c>
      <c r="G10" s="62">
        <v>0</v>
      </c>
      <c r="H10" s="62">
        <v>0</v>
      </c>
      <c r="I10" s="62">
        <v>0</v>
      </c>
      <c r="J10" s="62">
        <f t="shared" si="0"/>
        <v>2E-3</v>
      </c>
      <c r="K10" s="11">
        <v>2</v>
      </c>
      <c r="L10" s="6">
        <v>4112</v>
      </c>
      <c r="M10" s="340">
        <f t="shared" si="1"/>
        <v>4114</v>
      </c>
    </row>
    <row r="11" spans="1:13" ht="21.95" customHeight="1">
      <c r="A11" s="43" t="s">
        <v>15</v>
      </c>
      <c r="B11" s="62">
        <v>18427.863000000001</v>
      </c>
      <c r="C11" s="151">
        <v>17624.862999999998</v>
      </c>
      <c r="D11" s="62">
        <v>0</v>
      </c>
      <c r="E11" s="62">
        <v>0</v>
      </c>
      <c r="F11" s="62">
        <v>0</v>
      </c>
      <c r="G11" s="62">
        <v>0</v>
      </c>
      <c r="H11" s="62">
        <v>0</v>
      </c>
      <c r="I11" s="62">
        <v>0</v>
      </c>
      <c r="J11" s="62">
        <f t="shared" si="0"/>
        <v>0</v>
      </c>
      <c r="K11" s="11">
        <v>0</v>
      </c>
      <c r="L11" s="6">
        <v>44461</v>
      </c>
      <c r="M11" s="340">
        <f t="shared" si="1"/>
        <v>44461</v>
      </c>
    </row>
    <row r="12" spans="1:13" ht="21.95" customHeight="1">
      <c r="A12" s="43" t="s">
        <v>16</v>
      </c>
      <c r="B12" s="62">
        <v>93764.493000000017</v>
      </c>
      <c r="C12" s="151">
        <v>93453.773000000016</v>
      </c>
      <c r="D12" s="62">
        <v>0.5</v>
      </c>
      <c r="E12" s="62">
        <v>300.55</v>
      </c>
      <c r="F12" s="62">
        <v>13680</v>
      </c>
      <c r="G12" s="62">
        <v>773</v>
      </c>
      <c r="H12" s="62">
        <v>0</v>
      </c>
      <c r="I12" s="62">
        <v>925.07499999999993</v>
      </c>
      <c r="J12" s="62">
        <f t="shared" si="0"/>
        <v>15679.125</v>
      </c>
      <c r="K12" s="11">
        <v>18878</v>
      </c>
      <c r="L12" s="6">
        <v>161262.00000000003</v>
      </c>
      <c r="M12" s="340">
        <f t="shared" si="1"/>
        <v>180140.00000000003</v>
      </c>
    </row>
    <row r="13" spans="1:13" ht="21.95" customHeight="1">
      <c r="A13" s="43" t="s">
        <v>17</v>
      </c>
      <c r="B13" s="62">
        <v>28483.423999999999</v>
      </c>
      <c r="C13" s="151">
        <v>28360.19</v>
      </c>
      <c r="D13" s="62">
        <v>0</v>
      </c>
      <c r="E13" s="62">
        <v>0</v>
      </c>
      <c r="F13" s="62">
        <v>3</v>
      </c>
      <c r="G13" s="62">
        <v>0</v>
      </c>
      <c r="H13" s="62">
        <v>0</v>
      </c>
      <c r="I13" s="62">
        <v>0</v>
      </c>
      <c r="J13" s="62">
        <f t="shared" si="0"/>
        <v>3</v>
      </c>
      <c r="K13" s="11">
        <v>3</v>
      </c>
      <c r="L13" s="6">
        <v>50525</v>
      </c>
      <c r="M13" s="340">
        <f t="shared" si="1"/>
        <v>50528</v>
      </c>
    </row>
    <row r="14" spans="1:13" ht="21.95" customHeight="1">
      <c r="A14" s="43" t="s">
        <v>18</v>
      </c>
      <c r="B14" s="62">
        <v>2542.91</v>
      </c>
      <c r="C14" s="151">
        <v>2489.3100000000004</v>
      </c>
      <c r="D14" s="62">
        <v>24</v>
      </c>
      <c r="E14" s="62">
        <v>0</v>
      </c>
      <c r="F14" s="62">
        <v>0</v>
      </c>
      <c r="G14" s="62">
        <v>0</v>
      </c>
      <c r="H14" s="62">
        <v>0</v>
      </c>
      <c r="I14" s="62">
        <v>200.9</v>
      </c>
      <c r="J14" s="62">
        <f t="shared" si="0"/>
        <v>224.9</v>
      </c>
      <c r="K14" s="11">
        <v>1124</v>
      </c>
      <c r="L14" s="6">
        <v>31645</v>
      </c>
      <c r="M14" s="340">
        <f t="shared" si="1"/>
        <v>32769</v>
      </c>
    </row>
    <row r="15" spans="1:13" ht="21.95" customHeight="1">
      <c r="A15" s="43" t="s">
        <v>19</v>
      </c>
      <c r="B15" s="62">
        <v>7527</v>
      </c>
      <c r="C15" s="151">
        <v>7527</v>
      </c>
      <c r="D15" s="62">
        <v>0</v>
      </c>
      <c r="E15" s="62">
        <v>1</v>
      </c>
      <c r="F15" s="62">
        <v>0</v>
      </c>
      <c r="G15" s="62">
        <v>0</v>
      </c>
      <c r="H15" s="62">
        <v>0</v>
      </c>
      <c r="I15" s="62">
        <v>0</v>
      </c>
      <c r="J15" s="62">
        <f t="shared" si="0"/>
        <v>1</v>
      </c>
      <c r="K15" s="11">
        <v>1</v>
      </c>
      <c r="L15" s="6">
        <v>7526</v>
      </c>
      <c r="M15" s="340">
        <f t="shared" si="1"/>
        <v>7527</v>
      </c>
    </row>
    <row r="16" spans="1:13" ht="21.95" customHeight="1">
      <c r="A16" s="43" t="s">
        <v>20</v>
      </c>
      <c r="B16" s="62">
        <v>9829.9170000000013</v>
      </c>
      <c r="C16" s="151">
        <v>9829.9170000000013</v>
      </c>
      <c r="D16" s="62">
        <v>35</v>
      </c>
      <c r="E16" s="62">
        <v>501.5</v>
      </c>
      <c r="F16" s="62">
        <v>0</v>
      </c>
      <c r="G16" s="62">
        <v>0</v>
      </c>
      <c r="H16" s="62">
        <v>0</v>
      </c>
      <c r="I16" s="62">
        <v>962.3</v>
      </c>
      <c r="J16" s="62">
        <f t="shared" si="0"/>
        <v>1498.8</v>
      </c>
      <c r="K16" s="11">
        <v>3297</v>
      </c>
      <c r="L16" s="6">
        <v>42413.999999999993</v>
      </c>
      <c r="M16" s="340">
        <f t="shared" si="1"/>
        <v>45710.999999999993</v>
      </c>
    </row>
    <row r="17" spans="1:13" ht="21.95" customHeight="1">
      <c r="A17" s="43" t="s">
        <v>21</v>
      </c>
      <c r="B17" s="62">
        <v>101084.264</v>
      </c>
      <c r="C17" s="151">
        <v>101084.264</v>
      </c>
      <c r="D17" s="62">
        <v>0</v>
      </c>
      <c r="E17" s="62">
        <v>0</v>
      </c>
      <c r="F17" s="62">
        <v>0</v>
      </c>
      <c r="G17" s="62">
        <v>0</v>
      </c>
      <c r="H17" s="62">
        <v>0</v>
      </c>
      <c r="I17" s="62">
        <v>96176</v>
      </c>
      <c r="J17" s="62">
        <f t="shared" si="0"/>
        <v>96176</v>
      </c>
      <c r="K17" s="11">
        <v>96176</v>
      </c>
      <c r="L17" s="6">
        <v>7170.0000000000009</v>
      </c>
      <c r="M17" s="340">
        <f t="shared" si="1"/>
        <v>103346</v>
      </c>
    </row>
    <row r="18" spans="1:13" ht="21.95" customHeight="1">
      <c r="A18" s="43" t="s">
        <v>22</v>
      </c>
      <c r="B18" s="62">
        <v>163.09999999999994</v>
      </c>
      <c r="C18" s="151">
        <v>163.09999999999994</v>
      </c>
      <c r="D18" s="62">
        <v>0</v>
      </c>
      <c r="E18" s="62">
        <v>0</v>
      </c>
      <c r="F18" s="62">
        <v>0</v>
      </c>
      <c r="G18" s="62">
        <v>0</v>
      </c>
      <c r="H18" s="62">
        <v>0</v>
      </c>
      <c r="I18" s="62">
        <v>0</v>
      </c>
      <c r="J18" s="62">
        <f t="shared" si="0"/>
        <v>0</v>
      </c>
      <c r="K18" s="11">
        <v>0</v>
      </c>
      <c r="L18" s="6">
        <v>12250.999999999998</v>
      </c>
      <c r="M18" s="340">
        <f t="shared" si="1"/>
        <v>12250.999999999998</v>
      </c>
    </row>
    <row r="19" spans="1:13" ht="21.95" customHeight="1">
      <c r="A19" s="43" t="s">
        <v>23</v>
      </c>
      <c r="B19" s="62">
        <v>10301.181000000002</v>
      </c>
      <c r="C19" s="151">
        <v>10292.181000000002</v>
      </c>
      <c r="D19" s="62">
        <v>324</v>
      </c>
      <c r="E19" s="62">
        <v>6.1440000000000001</v>
      </c>
      <c r="F19" s="62">
        <v>0</v>
      </c>
      <c r="G19" s="62">
        <v>0</v>
      </c>
      <c r="H19" s="62">
        <v>0</v>
      </c>
      <c r="I19" s="62">
        <v>657.15200000000004</v>
      </c>
      <c r="J19" s="62">
        <f t="shared" si="0"/>
        <v>987.29600000000005</v>
      </c>
      <c r="K19" s="11">
        <v>7277.0000000000018</v>
      </c>
      <c r="L19" s="6">
        <v>361837.00000000006</v>
      </c>
      <c r="M19" s="340">
        <f t="shared" si="1"/>
        <v>369114.00000000006</v>
      </c>
    </row>
    <row r="20" spans="1:13" ht="21.95" customHeight="1">
      <c r="A20" s="43" t="s">
        <v>24</v>
      </c>
      <c r="B20" s="62">
        <v>6391.9250000000002</v>
      </c>
      <c r="C20" s="151">
        <v>6261.9250000000002</v>
      </c>
      <c r="D20" s="62">
        <v>0</v>
      </c>
      <c r="E20" s="62">
        <v>0</v>
      </c>
      <c r="F20" s="62">
        <v>0</v>
      </c>
      <c r="G20" s="62">
        <v>137.95099999999999</v>
      </c>
      <c r="H20" s="62">
        <v>0</v>
      </c>
      <c r="I20" s="62">
        <v>16.457000000000001</v>
      </c>
      <c r="J20" s="62">
        <f t="shared" si="0"/>
        <v>154.40799999999999</v>
      </c>
      <c r="K20" s="11">
        <v>143419</v>
      </c>
      <c r="L20" s="6">
        <v>47583</v>
      </c>
      <c r="M20" s="340">
        <f t="shared" si="1"/>
        <v>191002</v>
      </c>
    </row>
    <row r="21" spans="1:13" ht="21.95" customHeight="1">
      <c r="A21" s="43" t="s">
        <v>25</v>
      </c>
      <c r="B21" s="62">
        <v>5395.3639999999996</v>
      </c>
      <c r="C21" s="151">
        <v>995.36399999999901</v>
      </c>
      <c r="D21" s="62">
        <v>0</v>
      </c>
      <c r="E21" s="62">
        <v>0</v>
      </c>
      <c r="F21" s="62">
        <v>0</v>
      </c>
      <c r="G21" s="62">
        <v>0</v>
      </c>
      <c r="H21" s="62">
        <v>0</v>
      </c>
      <c r="I21" s="62">
        <v>29.341999999999995</v>
      </c>
      <c r="J21" s="62">
        <f t="shared" si="0"/>
        <v>29.341999999999995</v>
      </c>
      <c r="K21" s="11">
        <v>109695.00000000001</v>
      </c>
      <c r="L21" s="6">
        <v>218336.99999999983</v>
      </c>
      <c r="M21" s="340">
        <f t="shared" si="1"/>
        <v>328031.99999999983</v>
      </c>
    </row>
    <row r="22" spans="1:13" ht="21.95" customHeight="1">
      <c r="A22" s="45" t="s">
        <v>26</v>
      </c>
      <c r="B22" s="53">
        <v>18151.539999999997</v>
      </c>
      <c r="C22" s="154">
        <v>18151.539999999997</v>
      </c>
      <c r="D22" s="53">
        <v>3.5000000000000003E-2</v>
      </c>
      <c r="E22" s="53">
        <v>1</v>
      </c>
      <c r="F22" s="53">
        <v>0</v>
      </c>
      <c r="G22" s="53">
        <v>0</v>
      </c>
      <c r="H22" s="53">
        <v>0</v>
      </c>
      <c r="I22" s="53">
        <v>2.12</v>
      </c>
      <c r="J22" s="53">
        <f t="shared" si="0"/>
        <v>3.1550000000000002</v>
      </c>
      <c r="K22" s="10">
        <v>2156</v>
      </c>
      <c r="L22" s="340">
        <v>25526</v>
      </c>
      <c r="M22" s="340">
        <f t="shared" si="1"/>
        <v>27682</v>
      </c>
    </row>
    <row r="23" spans="1:13" ht="21.95" customHeight="1" thickBot="1">
      <c r="A23" s="345" t="s">
        <v>27</v>
      </c>
      <c r="B23" s="324">
        <f>SUM(B5:B22)</f>
        <v>400001.82799999992</v>
      </c>
      <c r="C23" s="324">
        <v>392203.47399999987</v>
      </c>
      <c r="D23" s="324">
        <f t="shared" ref="D23:I23" si="2">SUM(D5:D22)</f>
        <v>1649.9369999999999</v>
      </c>
      <c r="E23" s="324">
        <f t="shared" si="2"/>
        <v>869.7940000000001</v>
      </c>
      <c r="F23" s="324">
        <f t="shared" si="2"/>
        <v>13724</v>
      </c>
      <c r="G23" s="324">
        <f t="shared" si="2"/>
        <v>910.99099999999999</v>
      </c>
      <c r="H23" s="324">
        <f t="shared" si="2"/>
        <v>1.1000000000000001</v>
      </c>
      <c r="I23" s="324">
        <f t="shared" si="2"/>
        <v>102269.53599999999</v>
      </c>
      <c r="J23" s="324">
        <f t="shared" si="0"/>
        <v>119425.35799999999</v>
      </c>
      <c r="K23" s="322">
        <f>SUM(K5:K22)</f>
        <v>413000</v>
      </c>
      <c r="L23" s="346">
        <f>SUM(L5:L22)</f>
        <v>1541113.9999999998</v>
      </c>
      <c r="M23" s="340">
        <f t="shared" si="1"/>
        <v>1954113.9999999998</v>
      </c>
    </row>
    <row r="24" spans="1:13" ht="32.25" customHeight="1" thickTop="1" thickBot="1"/>
    <row r="25" spans="1:13" ht="21" customHeight="1">
      <c r="A25" s="378" t="s">
        <v>437</v>
      </c>
      <c r="B25" s="378"/>
      <c r="C25" s="378"/>
      <c r="D25" s="366">
        <v>139</v>
      </c>
      <c r="E25" s="366"/>
      <c r="F25" s="366"/>
      <c r="G25" s="366"/>
      <c r="H25" s="366"/>
      <c r="I25" s="366"/>
      <c r="J25" s="366"/>
    </row>
  </sheetData>
  <mergeCells count="12">
    <mergeCell ref="A1:J1"/>
    <mergeCell ref="A2:J2"/>
    <mergeCell ref="A3:A4"/>
    <mergeCell ref="B3:B4"/>
    <mergeCell ref="C3:C4"/>
    <mergeCell ref="D3:I3"/>
    <mergeCell ref="J3:J4"/>
    <mergeCell ref="A25:C25"/>
    <mergeCell ref="D25:J25"/>
    <mergeCell ref="K3:K4"/>
    <mergeCell ref="L3:L4"/>
    <mergeCell ref="M3:M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3.xml><?xml version="1.0" encoding="utf-8"?>
<worksheet xmlns="http://schemas.openxmlformats.org/spreadsheetml/2006/main" xmlns:r="http://schemas.openxmlformats.org/officeDocument/2006/relationships">
  <sheetPr>
    <tabColor rgb="FF904073"/>
  </sheetPr>
  <dimension ref="A1:J27"/>
  <sheetViews>
    <sheetView rightToLeft="1" view="pageBreakPreview" zoomScaleSheetLayoutView="100" workbookViewId="0">
      <selection activeCell="A2" sqref="A2:J2"/>
    </sheetView>
  </sheetViews>
  <sheetFormatPr defaultColWidth="9.125" defaultRowHeight="14.25"/>
  <cols>
    <col min="1" max="1" width="12.125" style="340" customWidth="1"/>
    <col min="2" max="2" width="11.25" style="340" customWidth="1"/>
    <col min="3" max="3" width="13.875" style="340" customWidth="1"/>
    <col min="4" max="4" width="10.75" style="340" customWidth="1"/>
    <col min="5" max="5" width="8.25" style="340" customWidth="1"/>
    <col min="6" max="7" width="10.75" style="340" customWidth="1"/>
    <col min="8" max="8" width="10.375" style="340" customWidth="1"/>
    <col min="9" max="9" width="10" style="340" customWidth="1"/>
    <col min="10" max="10" width="12.125" style="340" customWidth="1"/>
    <col min="11" max="16384" width="9.125" style="340"/>
  </cols>
  <sheetData>
    <row r="1" spans="1:10" ht="18.75" customHeight="1">
      <c r="A1" s="364" t="s">
        <v>164</v>
      </c>
      <c r="B1" s="364"/>
      <c r="C1" s="364"/>
      <c r="D1" s="364"/>
      <c r="E1" s="364"/>
      <c r="F1" s="364"/>
      <c r="G1" s="364"/>
      <c r="H1" s="364"/>
      <c r="I1" s="364"/>
      <c r="J1" s="364"/>
    </row>
    <row r="2" spans="1:10" ht="25.5" customHeight="1" thickBot="1">
      <c r="A2" s="392" t="s">
        <v>471</v>
      </c>
      <c r="B2" s="392"/>
      <c r="C2" s="392"/>
      <c r="D2" s="392"/>
      <c r="E2" s="392"/>
      <c r="F2" s="392"/>
      <c r="G2" s="392"/>
      <c r="H2" s="392"/>
      <c r="I2" s="392"/>
      <c r="J2" s="392"/>
    </row>
    <row r="3" spans="1:10" ht="25.5" customHeight="1" thickTop="1">
      <c r="A3" s="363" t="s">
        <v>1</v>
      </c>
      <c r="B3" s="371" t="s">
        <v>149</v>
      </c>
      <c r="C3" s="371" t="s">
        <v>441</v>
      </c>
      <c r="D3" s="371" t="s">
        <v>182</v>
      </c>
      <c r="E3" s="371"/>
      <c r="F3" s="371"/>
      <c r="G3" s="371"/>
      <c r="H3" s="371"/>
      <c r="I3" s="371"/>
      <c r="J3" s="371" t="s">
        <v>61</v>
      </c>
    </row>
    <row r="4" spans="1:10" ht="33" customHeight="1">
      <c r="A4" s="391"/>
      <c r="B4" s="372"/>
      <c r="C4" s="372"/>
      <c r="D4" s="318" t="s">
        <v>69</v>
      </c>
      <c r="E4" s="318" t="s">
        <v>70</v>
      </c>
      <c r="F4" s="318" t="s">
        <v>71</v>
      </c>
      <c r="G4" s="318" t="s">
        <v>72</v>
      </c>
      <c r="H4" s="318" t="s">
        <v>73</v>
      </c>
      <c r="I4" s="318" t="s">
        <v>74</v>
      </c>
      <c r="J4" s="372"/>
    </row>
    <row r="5" spans="1:10" ht="21.95" customHeight="1">
      <c r="A5" s="45" t="s">
        <v>9</v>
      </c>
      <c r="B5" s="53">
        <v>8649.64</v>
      </c>
      <c r="C5" s="154">
        <v>8497.64</v>
      </c>
      <c r="D5" s="53">
        <v>0</v>
      </c>
      <c r="E5" s="53">
        <v>931.35000000000014</v>
      </c>
      <c r="F5" s="53">
        <v>401.84999999999991</v>
      </c>
      <c r="G5" s="53">
        <v>17</v>
      </c>
      <c r="H5" s="53">
        <v>577.25000000000023</v>
      </c>
      <c r="I5" s="53">
        <v>4174.8399999999992</v>
      </c>
      <c r="J5" s="53">
        <f t="shared" ref="J5:J23" si="0">SUM(D5:I5)</f>
        <v>6102.2899999999991</v>
      </c>
    </row>
    <row r="6" spans="1:10" ht="21.95" customHeight="1">
      <c r="A6" s="43" t="s">
        <v>10</v>
      </c>
      <c r="B6" s="62">
        <v>22291.208999999981</v>
      </c>
      <c r="C6" s="151">
        <v>22269.208999999981</v>
      </c>
      <c r="D6" s="62">
        <v>300</v>
      </c>
      <c r="E6" s="62">
        <v>1385.9269999999997</v>
      </c>
      <c r="F6" s="62">
        <v>1314.4350000000002</v>
      </c>
      <c r="G6" s="62">
        <v>17.033999999999999</v>
      </c>
      <c r="H6" s="62">
        <v>486.56000000000012</v>
      </c>
      <c r="I6" s="62">
        <v>16497.462999999978</v>
      </c>
      <c r="J6" s="62">
        <f t="shared" si="0"/>
        <v>20001.41899999998</v>
      </c>
    </row>
    <row r="7" spans="1:10" ht="21.95" customHeight="1">
      <c r="A7" s="43" t="s">
        <v>11</v>
      </c>
      <c r="B7" s="62">
        <v>17674.703000000001</v>
      </c>
      <c r="C7" s="151">
        <v>15998.203000000003</v>
      </c>
      <c r="D7" s="62">
        <v>320</v>
      </c>
      <c r="E7" s="62">
        <v>1632.3229999999996</v>
      </c>
      <c r="F7" s="62">
        <v>3699.860000000001</v>
      </c>
      <c r="G7" s="62">
        <v>1059.72</v>
      </c>
      <c r="H7" s="62">
        <v>195.60000000000002</v>
      </c>
      <c r="I7" s="62">
        <v>9088.8500000000022</v>
      </c>
      <c r="J7" s="62">
        <f t="shared" si="0"/>
        <v>15996.353000000003</v>
      </c>
    </row>
    <row r="8" spans="1:10" ht="21.95" customHeight="1">
      <c r="A8" s="43" t="s">
        <v>12</v>
      </c>
      <c r="B8" s="62">
        <v>18190.095000000001</v>
      </c>
      <c r="C8" s="151">
        <v>18103.095000000001</v>
      </c>
      <c r="D8" s="62">
        <v>15000</v>
      </c>
      <c r="E8" s="62">
        <v>1499</v>
      </c>
      <c r="F8" s="62">
        <v>92</v>
      </c>
      <c r="G8" s="62">
        <v>6</v>
      </c>
      <c r="H8" s="62">
        <v>14.999999999999996</v>
      </c>
      <c r="I8" s="62">
        <v>1489.0550000000003</v>
      </c>
      <c r="J8" s="62">
        <f t="shared" si="0"/>
        <v>18101.055</v>
      </c>
    </row>
    <row r="9" spans="1:10" ht="21.95" customHeight="1">
      <c r="A9" s="43" t="s">
        <v>13</v>
      </c>
      <c r="B9" s="62">
        <v>30868.347000000002</v>
      </c>
      <c r="C9" s="151">
        <v>30837.047000000002</v>
      </c>
      <c r="D9" s="62">
        <v>171.95</v>
      </c>
      <c r="E9" s="62">
        <v>732.0899999999998</v>
      </c>
      <c r="F9" s="62">
        <v>2070.85</v>
      </c>
      <c r="G9" s="62">
        <v>366.93199999999996</v>
      </c>
      <c r="H9" s="62">
        <v>7001.0750000000035</v>
      </c>
      <c r="I9" s="62">
        <v>20492.849999999999</v>
      </c>
      <c r="J9" s="62">
        <f t="shared" si="0"/>
        <v>30835.747000000003</v>
      </c>
    </row>
    <row r="10" spans="1:10" ht="21.95" customHeight="1">
      <c r="A10" s="43" t="s">
        <v>14</v>
      </c>
      <c r="B10" s="62">
        <v>264.85300000000001</v>
      </c>
      <c r="C10" s="151">
        <v>264.85300000000001</v>
      </c>
      <c r="D10" s="62">
        <v>0</v>
      </c>
      <c r="E10" s="62">
        <v>9</v>
      </c>
      <c r="F10" s="62">
        <v>140.04999999999998</v>
      </c>
      <c r="G10" s="62">
        <v>11.501000000000001</v>
      </c>
      <c r="H10" s="62">
        <v>16</v>
      </c>
      <c r="I10" s="62">
        <v>88.3</v>
      </c>
      <c r="J10" s="62">
        <f t="shared" si="0"/>
        <v>264.851</v>
      </c>
    </row>
    <row r="11" spans="1:10" ht="21.95" customHeight="1">
      <c r="A11" s="43" t="s">
        <v>15</v>
      </c>
      <c r="B11" s="62">
        <v>18427.863000000001</v>
      </c>
      <c r="C11" s="151">
        <v>17624.862999999998</v>
      </c>
      <c r="D11" s="62">
        <v>16057</v>
      </c>
      <c r="E11" s="62">
        <v>8.68</v>
      </c>
      <c r="F11" s="62">
        <v>109.00000000000003</v>
      </c>
      <c r="G11" s="62">
        <v>187</v>
      </c>
      <c r="H11" s="62">
        <v>344.85</v>
      </c>
      <c r="I11" s="62">
        <v>918.33299999999974</v>
      </c>
      <c r="J11" s="62">
        <f t="shared" si="0"/>
        <v>17624.862999999998</v>
      </c>
    </row>
    <row r="12" spans="1:10" ht="21.95" customHeight="1">
      <c r="A12" s="43" t="s">
        <v>16</v>
      </c>
      <c r="B12" s="62">
        <v>93764.493000000017</v>
      </c>
      <c r="C12" s="151">
        <v>93453.773000000016</v>
      </c>
      <c r="D12" s="62">
        <v>71.2</v>
      </c>
      <c r="E12" s="62">
        <v>454.65700000000004</v>
      </c>
      <c r="F12" s="62">
        <v>66219.657999999996</v>
      </c>
      <c r="G12" s="62">
        <v>172.56999999999996</v>
      </c>
      <c r="H12" s="62">
        <v>744.4</v>
      </c>
      <c r="I12" s="62">
        <v>10112.153000000013</v>
      </c>
      <c r="J12" s="62">
        <f t="shared" si="0"/>
        <v>77774.638000000006</v>
      </c>
    </row>
    <row r="13" spans="1:10" ht="21.95" customHeight="1">
      <c r="A13" s="43" t="s">
        <v>17</v>
      </c>
      <c r="B13" s="62">
        <v>28483.423999999999</v>
      </c>
      <c r="C13" s="151">
        <v>28360.19</v>
      </c>
      <c r="D13" s="62">
        <v>90</v>
      </c>
      <c r="E13" s="62">
        <v>39.749999999999993</v>
      </c>
      <c r="F13" s="62">
        <v>6432.63</v>
      </c>
      <c r="G13" s="62">
        <v>10800</v>
      </c>
      <c r="H13" s="62">
        <v>8.3719999999999999</v>
      </c>
      <c r="I13" s="62">
        <v>10986.437999999996</v>
      </c>
      <c r="J13" s="62">
        <f t="shared" si="0"/>
        <v>28357.189999999995</v>
      </c>
    </row>
    <row r="14" spans="1:10" ht="21.95" customHeight="1">
      <c r="A14" s="43" t="s">
        <v>18</v>
      </c>
      <c r="B14" s="62">
        <v>2542.91</v>
      </c>
      <c r="C14" s="151">
        <v>2489.3100000000004</v>
      </c>
      <c r="D14" s="62">
        <v>1500</v>
      </c>
      <c r="E14" s="62">
        <v>105.08000000000004</v>
      </c>
      <c r="F14" s="62">
        <v>273.48</v>
      </c>
      <c r="G14" s="62">
        <v>3.1</v>
      </c>
      <c r="H14" s="62">
        <v>28.400000000000002</v>
      </c>
      <c r="I14" s="62">
        <v>354.34999999999997</v>
      </c>
      <c r="J14" s="62">
        <f t="shared" si="0"/>
        <v>2264.41</v>
      </c>
    </row>
    <row r="15" spans="1:10" ht="21.95" customHeight="1">
      <c r="A15" s="43" t="s">
        <v>19</v>
      </c>
      <c r="B15" s="62">
        <v>7527</v>
      </c>
      <c r="C15" s="151">
        <v>7527</v>
      </c>
      <c r="D15" s="62">
        <v>0</v>
      </c>
      <c r="E15" s="62">
        <v>1</v>
      </c>
      <c r="F15" s="62">
        <v>753</v>
      </c>
      <c r="G15" s="62">
        <v>0</v>
      </c>
      <c r="H15" s="62">
        <v>1</v>
      </c>
      <c r="I15" s="62">
        <v>6771</v>
      </c>
      <c r="J15" s="62">
        <f t="shared" si="0"/>
        <v>7526</v>
      </c>
    </row>
    <row r="16" spans="1:10" ht="21.95" customHeight="1">
      <c r="A16" s="43" t="s">
        <v>20</v>
      </c>
      <c r="B16" s="62">
        <v>9829.9170000000013</v>
      </c>
      <c r="C16" s="151">
        <v>9829.9170000000013</v>
      </c>
      <c r="D16" s="62">
        <v>1.2</v>
      </c>
      <c r="E16" s="62">
        <v>96.100000000000023</v>
      </c>
      <c r="F16" s="62">
        <v>1093</v>
      </c>
      <c r="G16" s="62">
        <v>8.4</v>
      </c>
      <c r="H16" s="62">
        <v>1511.8999999999996</v>
      </c>
      <c r="I16" s="62">
        <v>5620.5170000000016</v>
      </c>
      <c r="J16" s="62">
        <f t="shared" si="0"/>
        <v>8331.117000000002</v>
      </c>
    </row>
    <row r="17" spans="1:10" ht="21.95" customHeight="1">
      <c r="A17" s="43" t="s">
        <v>21</v>
      </c>
      <c r="B17" s="62">
        <v>101084.264</v>
      </c>
      <c r="C17" s="151">
        <v>101084.264</v>
      </c>
      <c r="D17" s="62">
        <v>4.4700000000000006</v>
      </c>
      <c r="E17" s="62">
        <v>87.249999999999986</v>
      </c>
      <c r="F17" s="62">
        <v>152.66</v>
      </c>
      <c r="G17" s="62">
        <v>3</v>
      </c>
      <c r="H17" s="62">
        <v>3.8840000000000003</v>
      </c>
      <c r="I17" s="62">
        <v>4657.0000000000009</v>
      </c>
      <c r="J17" s="62">
        <f t="shared" si="0"/>
        <v>4908.264000000001</v>
      </c>
    </row>
    <row r="18" spans="1:10" ht="21.95" customHeight="1">
      <c r="A18" s="43" t="s">
        <v>22</v>
      </c>
      <c r="B18" s="62">
        <v>163.09999999999994</v>
      </c>
      <c r="C18" s="151">
        <v>163.09999999999994</v>
      </c>
      <c r="D18" s="62">
        <v>0</v>
      </c>
      <c r="E18" s="62">
        <v>0</v>
      </c>
      <c r="F18" s="62">
        <v>10</v>
      </c>
      <c r="G18" s="62">
        <v>0</v>
      </c>
      <c r="H18" s="62">
        <v>1</v>
      </c>
      <c r="I18" s="62">
        <v>152.09999999999994</v>
      </c>
      <c r="J18" s="62">
        <f t="shared" si="0"/>
        <v>163.09999999999994</v>
      </c>
    </row>
    <row r="19" spans="1:10" ht="21.95" customHeight="1">
      <c r="A19" s="43" t="s">
        <v>23</v>
      </c>
      <c r="B19" s="62">
        <v>10301.181000000002</v>
      </c>
      <c r="C19" s="151">
        <v>10292.181000000002</v>
      </c>
      <c r="D19" s="111">
        <v>0</v>
      </c>
      <c r="E19" s="111">
        <v>644.76600000000019</v>
      </c>
      <c r="F19" s="53">
        <v>118.82399999999996</v>
      </c>
      <c r="G19" s="62">
        <v>0</v>
      </c>
      <c r="H19" s="62">
        <v>0.43</v>
      </c>
      <c r="I19" s="62">
        <v>8540.8650000000016</v>
      </c>
      <c r="J19" s="62">
        <f t="shared" si="0"/>
        <v>9304.885000000002</v>
      </c>
    </row>
    <row r="20" spans="1:10" ht="21.95" customHeight="1">
      <c r="A20" s="43" t="s">
        <v>24</v>
      </c>
      <c r="B20" s="62">
        <v>6391.9250000000002</v>
      </c>
      <c r="C20" s="151">
        <v>6261.9250000000002</v>
      </c>
      <c r="D20" s="117">
        <v>0</v>
      </c>
      <c r="E20" s="117">
        <v>532.20999999999992</v>
      </c>
      <c r="F20" s="117">
        <v>1796.6570000000002</v>
      </c>
      <c r="G20" s="62">
        <v>0</v>
      </c>
      <c r="H20" s="62">
        <v>0</v>
      </c>
      <c r="I20" s="62">
        <v>3778.6499999999996</v>
      </c>
      <c r="J20" s="62">
        <f t="shared" si="0"/>
        <v>6107.5169999999998</v>
      </c>
    </row>
    <row r="21" spans="1:10" ht="21.95" customHeight="1">
      <c r="A21" s="43" t="s">
        <v>25</v>
      </c>
      <c r="B21" s="62">
        <v>5395.3639999999996</v>
      </c>
      <c r="C21" s="151">
        <v>995.36399999999901</v>
      </c>
      <c r="D21" s="62">
        <v>0</v>
      </c>
      <c r="E21" s="62">
        <v>147.05600000000001</v>
      </c>
      <c r="F21" s="62">
        <v>21.611999999999998</v>
      </c>
      <c r="G21" s="62">
        <v>0</v>
      </c>
      <c r="H21" s="62">
        <v>0</v>
      </c>
      <c r="I21" s="62">
        <v>797.35399999999981</v>
      </c>
      <c r="J21" s="62">
        <f t="shared" si="0"/>
        <v>966.02199999999982</v>
      </c>
    </row>
    <row r="22" spans="1:10" ht="21.95" customHeight="1">
      <c r="A22" s="45" t="s">
        <v>26</v>
      </c>
      <c r="B22" s="53">
        <v>18151.539999999997</v>
      </c>
      <c r="C22" s="154">
        <v>18151.539999999997</v>
      </c>
      <c r="D22" s="53">
        <v>450.5</v>
      </c>
      <c r="E22" s="53">
        <v>78.105999999999995</v>
      </c>
      <c r="F22" s="53">
        <v>1765.9999999999998</v>
      </c>
      <c r="G22" s="53">
        <v>19.2</v>
      </c>
      <c r="H22" s="53">
        <v>128.72200000000004</v>
      </c>
      <c r="I22" s="53">
        <v>15705.857</v>
      </c>
      <c r="J22" s="53">
        <f t="shared" si="0"/>
        <v>18148.384999999998</v>
      </c>
    </row>
    <row r="23" spans="1:10" ht="21.95" customHeight="1" thickBot="1">
      <c r="A23" s="345" t="s">
        <v>27</v>
      </c>
      <c r="B23" s="324">
        <f t="shared" ref="B23:I23" si="1">SUM(B5:B22)</f>
        <v>400001.82799999992</v>
      </c>
      <c r="C23" s="324">
        <f t="shared" si="1"/>
        <v>392203.47399999999</v>
      </c>
      <c r="D23" s="324">
        <f t="shared" si="1"/>
        <v>33966.32</v>
      </c>
      <c r="E23" s="324">
        <f t="shared" si="1"/>
        <v>8384.3450000000012</v>
      </c>
      <c r="F23" s="324">
        <f t="shared" si="1"/>
        <v>86465.565999999992</v>
      </c>
      <c r="G23" s="324">
        <f t="shared" si="1"/>
        <v>12671.457</v>
      </c>
      <c r="H23" s="324">
        <f t="shared" si="1"/>
        <v>11064.443000000003</v>
      </c>
      <c r="I23" s="324">
        <f t="shared" si="1"/>
        <v>120225.97500000002</v>
      </c>
      <c r="J23" s="324">
        <f t="shared" si="0"/>
        <v>272778.10600000003</v>
      </c>
    </row>
    <row r="24" spans="1:10" ht="15" thickTop="1"/>
    <row r="25" spans="1:10" ht="12" customHeight="1"/>
    <row r="26" spans="1:10" ht="15" thickBot="1"/>
    <row r="27" spans="1:10" ht="22.5" customHeight="1">
      <c r="A27" s="378" t="s">
        <v>437</v>
      </c>
      <c r="B27" s="378"/>
      <c r="C27" s="378"/>
      <c r="D27" s="366">
        <v>141</v>
      </c>
      <c r="E27" s="366"/>
      <c r="F27" s="366"/>
      <c r="G27" s="366"/>
      <c r="H27" s="366"/>
      <c r="I27" s="366"/>
      <c r="J27" s="366"/>
    </row>
  </sheetData>
  <mergeCells count="9">
    <mergeCell ref="A27:C27"/>
    <mergeCell ref="D27:J27"/>
    <mergeCell ref="A1:J1"/>
    <mergeCell ref="A2:J2"/>
    <mergeCell ref="A3:A4"/>
    <mergeCell ref="B3:B4"/>
    <mergeCell ref="C3:C4"/>
    <mergeCell ref="D3:I3"/>
    <mergeCell ref="J3:J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4.xml><?xml version="1.0" encoding="utf-8"?>
<worksheet xmlns="http://schemas.openxmlformats.org/spreadsheetml/2006/main" xmlns:r="http://schemas.openxmlformats.org/officeDocument/2006/relationships">
  <sheetPr>
    <tabColor rgb="FF904073"/>
  </sheetPr>
  <dimension ref="A1:N27"/>
  <sheetViews>
    <sheetView rightToLeft="1" view="pageBreakPreview" topLeftCell="I4" zoomScaleSheetLayoutView="100" workbookViewId="0">
      <selection activeCell="O4" sqref="O1:X1048576"/>
    </sheetView>
  </sheetViews>
  <sheetFormatPr defaultColWidth="9.125" defaultRowHeight="14.25"/>
  <cols>
    <col min="1" max="2" width="12.125" style="340" customWidth="1"/>
    <col min="3" max="3" width="7.25" style="340" customWidth="1"/>
    <col min="4" max="4" width="0.625" style="340" customWidth="1"/>
    <col min="5" max="5" width="11.625" style="163" customWidth="1"/>
    <col min="6" max="6" width="8" style="163" customWidth="1"/>
    <col min="7" max="7" width="0.875" style="340" customWidth="1"/>
    <col min="8" max="8" width="10.75" style="340" customWidth="1"/>
    <col min="9" max="9" width="8.75" style="340" customWidth="1"/>
    <col min="10" max="11" width="10.75" style="340" customWidth="1"/>
    <col min="12" max="12" width="8.25" style="340" customWidth="1"/>
    <col min="13" max="13" width="9.375" style="340" customWidth="1"/>
    <col min="14" max="14" width="10.875" style="340" customWidth="1"/>
    <col min="15" max="16384" width="9.125" style="340"/>
  </cols>
  <sheetData>
    <row r="1" spans="1:14" ht="18.75" customHeight="1">
      <c r="A1" s="364" t="s">
        <v>165</v>
      </c>
      <c r="B1" s="364"/>
      <c r="C1" s="364"/>
      <c r="D1" s="364"/>
      <c r="E1" s="364"/>
      <c r="F1" s="364"/>
      <c r="G1" s="364"/>
      <c r="H1" s="364"/>
      <c r="I1" s="364"/>
      <c r="J1" s="364"/>
      <c r="K1" s="364"/>
      <c r="L1" s="364"/>
      <c r="M1" s="364"/>
      <c r="N1" s="364"/>
    </row>
    <row r="2" spans="1:14" ht="25.5" customHeight="1" thickBot="1">
      <c r="A2" s="392" t="s">
        <v>472</v>
      </c>
      <c r="B2" s="392"/>
      <c r="C2" s="392"/>
      <c r="D2" s="392"/>
      <c r="E2" s="392"/>
      <c r="F2" s="392"/>
      <c r="G2" s="392"/>
      <c r="H2" s="392"/>
      <c r="I2" s="392"/>
      <c r="J2" s="392"/>
      <c r="K2" s="392"/>
      <c r="L2" s="392"/>
      <c r="M2" s="392"/>
      <c r="N2" s="392"/>
    </row>
    <row r="3" spans="1:14" ht="31.5" customHeight="1" thickTop="1">
      <c r="A3" s="363" t="s">
        <v>1</v>
      </c>
      <c r="B3" s="382" t="s">
        <v>439</v>
      </c>
      <c r="C3" s="382"/>
      <c r="D3" s="341"/>
      <c r="E3" s="382" t="s">
        <v>443</v>
      </c>
      <c r="F3" s="382"/>
      <c r="G3" s="341"/>
      <c r="H3" s="371" t="s">
        <v>432</v>
      </c>
      <c r="I3" s="371"/>
      <c r="J3" s="371"/>
      <c r="K3" s="371"/>
      <c r="L3" s="371"/>
      <c r="M3" s="371"/>
      <c r="N3" s="371" t="s">
        <v>61</v>
      </c>
    </row>
    <row r="4" spans="1:14" ht="33" customHeight="1">
      <c r="A4" s="391"/>
      <c r="B4" s="318" t="s">
        <v>75</v>
      </c>
      <c r="C4" s="318" t="s">
        <v>109</v>
      </c>
      <c r="D4" s="344"/>
      <c r="E4" s="318" t="s">
        <v>75</v>
      </c>
      <c r="F4" s="318" t="s">
        <v>109</v>
      </c>
      <c r="G4" s="344"/>
      <c r="H4" s="318" t="s">
        <v>69</v>
      </c>
      <c r="I4" s="318" t="s">
        <v>70</v>
      </c>
      <c r="J4" s="318" t="s">
        <v>71</v>
      </c>
      <c r="K4" s="318" t="s">
        <v>72</v>
      </c>
      <c r="L4" s="318" t="s">
        <v>73</v>
      </c>
      <c r="M4" s="318" t="s">
        <v>74</v>
      </c>
      <c r="N4" s="372"/>
    </row>
    <row r="5" spans="1:14" ht="21.95" customHeight="1">
      <c r="A5" s="45" t="s">
        <v>9</v>
      </c>
      <c r="B5" s="53">
        <v>8649.64</v>
      </c>
      <c r="C5" s="347">
        <v>2.1624001178314618</v>
      </c>
      <c r="D5" s="10"/>
      <c r="E5" s="53">
        <v>6102.2899999999991</v>
      </c>
      <c r="F5" s="154">
        <v>70.549641372357684</v>
      </c>
      <c r="G5" s="10"/>
      <c r="H5" s="53">
        <v>0</v>
      </c>
      <c r="I5" s="53">
        <v>15.262303168154912</v>
      </c>
      <c r="J5" s="53">
        <v>6.5852327568830704</v>
      </c>
      <c r="K5" s="53">
        <v>0.27858394143837806</v>
      </c>
      <c r="L5" s="53">
        <v>9.4595635409002252</v>
      </c>
      <c r="M5" s="53">
        <v>68.414316592623422</v>
      </c>
      <c r="N5" s="53">
        <v>100</v>
      </c>
    </row>
    <row r="6" spans="1:14" ht="21.95" customHeight="1">
      <c r="A6" s="43" t="s">
        <v>10</v>
      </c>
      <c r="B6" s="62">
        <v>22291.208999999981</v>
      </c>
      <c r="C6" s="62">
        <v>5.5727767824101004</v>
      </c>
      <c r="D6" s="11"/>
      <c r="E6" s="62">
        <v>20001.41899999998</v>
      </c>
      <c r="F6" s="151">
        <v>89.727833963604212</v>
      </c>
      <c r="G6" s="11"/>
      <c r="H6" s="62">
        <v>1.4998935825503195</v>
      </c>
      <c r="I6" s="62">
        <v>6.9291433772773869</v>
      </c>
      <c r="J6" s="62">
        <v>6.5717087372650989</v>
      </c>
      <c r="K6" s="62">
        <v>8.5163957617207131E-2</v>
      </c>
      <c r="L6" s="62">
        <v>2.4326274050856123</v>
      </c>
      <c r="M6" s="62">
        <v>82.481462940204366</v>
      </c>
      <c r="N6" s="62">
        <v>100</v>
      </c>
    </row>
    <row r="7" spans="1:14" ht="21.95" customHeight="1">
      <c r="A7" s="43" t="s">
        <v>11</v>
      </c>
      <c r="B7" s="62">
        <v>17674.703000000001</v>
      </c>
      <c r="C7" s="62">
        <v>4.418655556744107</v>
      </c>
      <c r="D7" s="11"/>
      <c r="E7" s="62">
        <v>15996.353000000003</v>
      </c>
      <c r="F7" s="151">
        <v>90.504225162934858</v>
      </c>
      <c r="G7" s="11"/>
      <c r="H7" s="62">
        <v>2.0004559789346983</v>
      </c>
      <c r="I7" s="62">
        <v>10.204344702820695</v>
      </c>
      <c r="J7" s="62">
        <v>23.12939705694167</v>
      </c>
      <c r="K7" s="62">
        <v>6.62476003123962</v>
      </c>
      <c r="L7" s="62">
        <v>1.2227787171238342</v>
      </c>
      <c r="M7" s="62">
        <v>56.818263512939481</v>
      </c>
      <c r="N7" s="62">
        <v>100</v>
      </c>
    </row>
    <row r="8" spans="1:14" ht="21.95" customHeight="1">
      <c r="A8" s="43" t="s">
        <v>12</v>
      </c>
      <c r="B8" s="62">
        <v>18190.095000000001</v>
      </c>
      <c r="C8" s="62">
        <v>4.5475029679114378</v>
      </c>
      <c r="D8" s="11"/>
      <c r="E8" s="62">
        <v>18101.055</v>
      </c>
      <c r="F8" s="151">
        <v>99.510502831348589</v>
      </c>
      <c r="G8" s="11"/>
      <c r="H8" s="62">
        <v>82.868098019701065</v>
      </c>
      <c r="I8" s="62">
        <v>8.2812852621021253</v>
      </c>
      <c r="J8" s="62">
        <v>0.50825766785416648</v>
      </c>
      <c r="K8" s="62">
        <v>3.3147239207880423E-2</v>
      </c>
      <c r="L8" s="62">
        <v>8.2868098019701047E-2</v>
      </c>
      <c r="M8" s="62">
        <v>8.2263437131150656</v>
      </c>
      <c r="N8" s="62">
        <v>100</v>
      </c>
    </row>
    <row r="9" spans="1:14" ht="21.95" customHeight="1">
      <c r="A9" s="43" t="s">
        <v>13</v>
      </c>
      <c r="B9" s="62">
        <v>30868.347000000002</v>
      </c>
      <c r="C9" s="62">
        <v>7.7170514830747248</v>
      </c>
      <c r="D9" s="11"/>
      <c r="E9" s="62">
        <v>30835.747000000003</v>
      </c>
      <c r="F9" s="151">
        <v>99.894390198477439</v>
      </c>
      <c r="G9" s="11"/>
      <c r="H9" s="62">
        <v>0.55763202363801978</v>
      </c>
      <c r="I9" s="62">
        <v>2.3741600941271175</v>
      </c>
      <c r="J9" s="62">
        <v>6.7157445545262764</v>
      </c>
      <c r="K9" s="62">
        <v>1.1899565786423139</v>
      </c>
      <c r="L9" s="62">
        <v>22.70441186328323</v>
      </c>
      <c r="M9" s="62">
        <v>66.458094885783041</v>
      </c>
      <c r="N9" s="62">
        <v>100</v>
      </c>
    </row>
    <row r="10" spans="1:14" ht="21.95" customHeight="1">
      <c r="A10" s="43" t="s">
        <v>14</v>
      </c>
      <c r="B10" s="62">
        <v>264.85300000000001</v>
      </c>
      <c r="C10" s="62">
        <v>6.6212947406830355E-2</v>
      </c>
      <c r="D10" s="11"/>
      <c r="E10" s="62">
        <v>264.851</v>
      </c>
      <c r="F10" s="151">
        <v>99.99924486413218</v>
      </c>
      <c r="G10" s="11"/>
      <c r="H10" s="62">
        <v>0</v>
      </c>
      <c r="I10" s="62">
        <v>3.398137065746401</v>
      </c>
      <c r="J10" s="62">
        <v>52.878788450864825</v>
      </c>
      <c r="K10" s="62">
        <v>4.3424415992388177</v>
      </c>
      <c r="L10" s="62">
        <v>6.0411325613269344</v>
      </c>
      <c r="M10" s="62">
        <v>33.339500322823021</v>
      </c>
      <c r="N10" s="62">
        <v>100</v>
      </c>
    </row>
    <row r="11" spans="1:14" ht="21.95" customHeight="1">
      <c r="A11" s="43" t="s">
        <v>15</v>
      </c>
      <c r="B11" s="62">
        <v>18427.863000000001</v>
      </c>
      <c r="C11" s="62">
        <v>4.6069446962627394</v>
      </c>
      <c r="D11" s="11"/>
      <c r="E11" s="62">
        <v>17624.862999999998</v>
      </c>
      <c r="F11" s="151">
        <v>95.642468147283253</v>
      </c>
      <c r="G11" s="11"/>
      <c r="H11" s="62">
        <v>91.104254257182035</v>
      </c>
      <c r="I11" s="62">
        <v>4.924860976224326E-2</v>
      </c>
      <c r="J11" s="62">
        <v>0.61844452351204116</v>
      </c>
      <c r="K11" s="62">
        <v>1.0610011550160705</v>
      </c>
      <c r="L11" s="62">
        <v>1.9566109535149299</v>
      </c>
      <c r="M11" s="62">
        <v>5.2104405010126875</v>
      </c>
      <c r="N11" s="62">
        <v>100</v>
      </c>
    </row>
    <row r="12" spans="1:14" ht="21.95" customHeight="1">
      <c r="A12" s="43" t="s">
        <v>16</v>
      </c>
      <c r="B12" s="62">
        <v>93764.493000000017</v>
      </c>
      <c r="C12" s="62">
        <v>23.44101612455632</v>
      </c>
      <c r="D12" s="11"/>
      <c r="E12" s="62">
        <v>77774.638000000006</v>
      </c>
      <c r="F12" s="151">
        <v>82.946790956359123</v>
      </c>
      <c r="G12" s="11"/>
      <c r="H12" s="62">
        <v>9.1546552746410714E-2</v>
      </c>
      <c r="I12" s="62">
        <v>0.58458259876439411</v>
      </c>
      <c r="J12" s="62">
        <v>85.142997386885938</v>
      </c>
      <c r="K12" s="62">
        <v>0.22188467145292265</v>
      </c>
      <c r="L12" s="62">
        <v>0.957124352028485</v>
      </c>
      <c r="M12" s="62">
        <v>13.001864438121864</v>
      </c>
      <c r="N12" s="62">
        <v>100</v>
      </c>
    </row>
    <row r="13" spans="1:14" ht="21.95" customHeight="1">
      <c r="A13" s="43" t="s">
        <v>17</v>
      </c>
      <c r="B13" s="62">
        <v>28483.423999999999</v>
      </c>
      <c r="C13" s="62">
        <v>7.1208234578367984</v>
      </c>
      <c r="D13" s="11"/>
      <c r="E13" s="62">
        <v>28357.189999999995</v>
      </c>
      <c r="F13" s="151">
        <v>99.556815922130696</v>
      </c>
      <c r="G13" s="11"/>
      <c r="H13" s="62">
        <v>0.31737982501087031</v>
      </c>
      <c r="I13" s="62">
        <v>0.14017608937980103</v>
      </c>
      <c r="J13" s="62">
        <v>22.684299819551942</v>
      </c>
      <c r="K13" s="62">
        <v>38.085579001304438</v>
      </c>
      <c r="L13" s="62">
        <v>2.9523376611011183E-2</v>
      </c>
      <c r="M13" s="62">
        <v>38.743041888141946</v>
      </c>
      <c r="N13" s="62">
        <v>100</v>
      </c>
    </row>
    <row r="14" spans="1:14" ht="21.95" customHeight="1">
      <c r="A14" s="43" t="s">
        <v>18</v>
      </c>
      <c r="B14" s="62">
        <v>2542.91</v>
      </c>
      <c r="C14" s="62">
        <v>0.6357245947386021</v>
      </c>
      <c r="D14" s="11"/>
      <c r="E14" s="62">
        <v>2264.41</v>
      </c>
      <c r="F14" s="151">
        <v>89.047980463327448</v>
      </c>
      <c r="G14" s="11"/>
      <c r="H14" s="62">
        <v>66.24242076302437</v>
      </c>
      <c r="I14" s="62">
        <v>4.6405023825190694</v>
      </c>
      <c r="J14" s="62">
        <v>12.077318153514604</v>
      </c>
      <c r="K14" s="62">
        <v>0.13690100291025034</v>
      </c>
      <c r="L14" s="62">
        <v>1.2541898331132615</v>
      </c>
      <c r="M14" s="62">
        <v>15.648667864918457</v>
      </c>
      <c r="N14" s="62">
        <v>100</v>
      </c>
    </row>
    <row r="15" spans="1:14" ht="21.95" customHeight="1">
      <c r="A15" s="43" t="s">
        <v>19</v>
      </c>
      <c r="B15" s="62">
        <v>7527</v>
      </c>
      <c r="C15" s="62">
        <v>1.8817414004418005</v>
      </c>
      <c r="D15" s="11"/>
      <c r="E15" s="62">
        <v>7526</v>
      </c>
      <c r="F15" s="151">
        <v>99.98671449448652</v>
      </c>
      <c r="G15" s="11"/>
      <c r="H15" s="62">
        <v>0</v>
      </c>
      <c r="I15" s="62">
        <v>1.3287270794578792E-2</v>
      </c>
      <c r="J15" s="62">
        <v>10.005314908317832</v>
      </c>
      <c r="K15" s="62">
        <v>0</v>
      </c>
      <c r="L15" s="62">
        <v>1.3287270794578792E-2</v>
      </c>
      <c r="M15" s="62">
        <v>89.968110550093002</v>
      </c>
      <c r="N15" s="62">
        <v>100</v>
      </c>
    </row>
    <row r="16" spans="1:14" ht="21.95" customHeight="1">
      <c r="A16" s="43" t="s">
        <v>20</v>
      </c>
      <c r="B16" s="62">
        <v>9829.9170000000013</v>
      </c>
      <c r="C16" s="62">
        <v>2.4574680193711522</v>
      </c>
      <c r="D16" s="11"/>
      <c r="E16" s="62">
        <v>8331.117000000002</v>
      </c>
      <c r="F16" s="151">
        <v>84.752668817040885</v>
      </c>
      <c r="G16" s="11"/>
      <c r="H16" s="62">
        <v>1.440383084285096E-2</v>
      </c>
      <c r="I16" s="62">
        <v>1.1535067866649813</v>
      </c>
      <c r="J16" s="62">
        <v>13.119489259363418</v>
      </c>
      <c r="K16" s="62">
        <v>0.10082681589995673</v>
      </c>
      <c r="L16" s="62">
        <v>18.147626542755301</v>
      </c>
      <c r="M16" s="62">
        <v>67.464146764473483</v>
      </c>
      <c r="N16" s="62">
        <v>100</v>
      </c>
    </row>
    <row r="17" spans="1:14" ht="21.95" customHeight="1">
      <c r="A17" s="43" t="s">
        <v>21</v>
      </c>
      <c r="B17" s="62">
        <v>101084.264</v>
      </c>
      <c r="C17" s="62">
        <v>25.270950511756162</v>
      </c>
      <c r="D17" s="11"/>
      <c r="E17" s="62">
        <v>4908.264000000001</v>
      </c>
      <c r="F17" s="151">
        <v>4.8556163004758099</v>
      </c>
      <c r="G17" s="11"/>
      <c r="H17" s="62">
        <v>9.1070895942027566E-2</v>
      </c>
      <c r="I17" s="62">
        <v>1.7776142440585909</v>
      </c>
      <c r="J17" s="62">
        <v>3.1102646475413702</v>
      </c>
      <c r="K17" s="62">
        <v>6.112140667250171E-2</v>
      </c>
      <c r="L17" s="62">
        <v>7.9131847838665559E-2</v>
      </c>
      <c r="M17" s="62">
        <v>94.880796957946842</v>
      </c>
      <c r="N17" s="62">
        <v>100</v>
      </c>
    </row>
    <row r="18" spans="1:14" ht="21.95" customHeight="1">
      <c r="A18" s="43" t="s">
        <v>22</v>
      </c>
      <c r="B18" s="62">
        <v>163.09999999999994</v>
      </c>
      <c r="C18" s="62">
        <v>4.0774813659101572E-2</v>
      </c>
      <c r="D18" s="11"/>
      <c r="E18" s="62">
        <v>163.09999999999994</v>
      </c>
      <c r="F18" s="151">
        <v>100</v>
      </c>
      <c r="G18" s="11"/>
      <c r="H18" s="62">
        <v>0</v>
      </c>
      <c r="I18" s="62">
        <v>0</v>
      </c>
      <c r="J18" s="62">
        <v>6.1312078479460475</v>
      </c>
      <c r="K18" s="62">
        <v>0</v>
      </c>
      <c r="L18" s="62">
        <v>0.61312078479460486</v>
      </c>
      <c r="M18" s="62">
        <v>93.255671367259353</v>
      </c>
      <c r="N18" s="62">
        <v>100</v>
      </c>
    </row>
    <row r="19" spans="1:14" ht="21.95" customHeight="1">
      <c r="A19" s="43" t="s">
        <v>23</v>
      </c>
      <c r="B19" s="62">
        <v>10301.181000000002</v>
      </c>
      <c r="C19" s="62">
        <v>2.5752834809544929</v>
      </c>
      <c r="D19" s="11"/>
      <c r="E19" s="62">
        <v>9304.885000000002</v>
      </c>
      <c r="F19" s="151">
        <v>90.328332256272361</v>
      </c>
      <c r="G19" s="11"/>
      <c r="H19" s="62">
        <v>0</v>
      </c>
      <c r="I19" s="62">
        <v>6.9293279820223468</v>
      </c>
      <c r="J19" s="62">
        <v>1.2770066475834998</v>
      </c>
      <c r="K19" s="62">
        <v>0</v>
      </c>
      <c r="L19" s="62">
        <v>4.6212285267362239E-3</v>
      </c>
      <c r="M19" s="62">
        <v>91.789044141867421</v>
      </c>
      <c r="N19" s="62">
        <v>100</v>
      </c>
    </row>
    <row r="20" spans="1:14" ht="21.95" customHeight="1">
      <c r="A20" s="43" t="s">
        <v>24</v>
      </c>
      <c r="B20" s="62">
        <v>6391.9250000000002</v>
      </c>
      <c r="C20" s="62">
        <v>1.5979739472590613</v>
      </c>
      <c r="D20" s="11"/>
      <c r="E20" s="62">
        <v>6107.5169999999998</v>
      </c>
      <c r="F20" s="151">
        <v>95.550510996296097</v>
      </c>
      <c r="G20" s="11"/>
      <c r="H20" s="62">
        <v>0</v>
      </c>
      <c r="I20" s="62">
        <v>8.7140158594728412</v>
      </c>
      <c r="J20" s="62">
        <v>29.417142842173018</v>
      </c>
      <c r="K20" s="62">
        <v>0</v>
      </c>
      <c r="L20" s="62">
        <v>0</v>
      </c>
      <c r="M20" s="62">
        <v>61.868841298354141</v>
      </c>
      <c r="N20" s="62">
        <v>100</v>
      </c>
    </row>
    <row r="21" spans="1:14" ht="21.95" customHeight="1">
      <c r="A21" s="43" t="s">
        <v>25</v>
      </c>
      <c r="B21" s="62">
        <v>5395.3639999999996</v>
      </c>
      <c r="C21" s="62">
        <v>1.3488348358248006</v>
      </c>
      <c r="D21" s="11"/>
      <c r="E21" s="62">
        <v>966.02199999999982</v>
      </c>
      <c r="F21" s="151">
        <v>17.904667785157773</v>
      </c>
      <c r="G21" s="11"/>
      <c r="H21" s="62">
        <v>0</v>
      </c>
      <c r="I21" s="62">
        <v>15.22284171582014</v>
      </c>
      <c r="J21" s="62">
        <v>2.2372161296533624</v>
      </c>
      <c r="K21" s="62">
        <v>0</v>
      </c>
      <c r="L21" s="62">
        <v>0</v>
      </c>
      <c r="M21" s="62">
        <v>82.5399421545265</v>
      </c>
      <c r="N21" s="62">
        <v>100</v>
      </c>
    </row>
    <row r="22" spans="1:14" ht="21.95" customHeight="1">
      <c r="A22" s="45" t="s">
        <v>26</v>
      </c>
      <c r="B22" s="53">
        <v>18151.539999999997</v>
      </c>
      <c r="C22" s="146">
        <v>4.5378642619603236</v>
      </c>
      <c r="D22" s="10"/>
      <c r="E22" s="53">
        <v>18148.384999999998</v>
      </c>
      <c r="F22" s="154">
        <v>99.982618554679121</v>
      </c>
      <c r="G22" s="10"/>
      <c r="H22" s="53">
        <v>2.4823145420377628</v>
      </c>
      <c r="I22" s="53">
        <v>0.43037438317514198</v>
      </c>
      <c r="J22" s="53">
        <v>9.7308934100747795</v>
      </c>
      <c r="K22" s="53">
        <v>0.10579453764067712</v>
      </c>
      <c r="L22" s="53">
        <v>0.70927523303037743</v>
      </c>
      <c r="M22" s="53">
        <v>86.541347894041266</v>
      </c>
      <c r="N22" s="53">
        <v>100</v>
      </c>
    </row>
    <row r="23" spans="1:14" ht="21.95" customHeight="1" thickBot="1">
      <c r="A23" s="345" t="s">
        <v>27</v>
      </c>
      <c r="B23" s="324">
        <v>400001.82799999992</v>
      </c>
      <c r="C23" s="324">
        <v>100</v>
      </c>
      <c r="D23" s="322"/>
      <c r="E23" s="324">
        <v>272778.10599999997</v>
      </c>
      <c r="F23" s="324">
        <v>68.194214852438122</v>
      </c>
      <c r="G23" s="322"/>
      <c r="H23" s="324">
        <v>12.451996422322837</v>
      </c>
      <c r="I23" s="324">
        <v>3.0736869329241552</v>
      </c>
      <c r="J23" s="324">
        <v>31.698132693978003</v>
      </c>
      <c r="K23" s="324">
        <v>4.6453350621915375</v>
      </c>
      <c r="L23" s="324">
        <v>4.0562064024302602</v>
      </c>
      <c r="M23" s="324">
        <v>44.074642486153195</v>
      </c>
      <c r="N23" s="324">
        <v>100</v>
      </c>
    </row>
    <row r="24" spans="1:14" ht="15" thickTop="1">
      <c r="E24" s="149"/>
      <c r="F24" s="149"/>
    </row>
    <row r="25" spans="1:14" ht="16.5" customHeight="1">
      <c r="E25" s="149"/>
      <c r="F25" s="149"/>
    </row>
    <row r="26" spans="1:14" ht="13.5" customHeight="1" thickBot="1">
      <c r="E26" s="149"/>
      <c r="F26" s="149"/>
    </row>
    <row r="27" spans="1:14" ht="20.25" customHeight="1">
      <c r="A27" s="378" t="s">
        <v>437</v>
      </c>
      <c r="B27" s="378"/>
      <c r="C27" s="378"/>
      <c r="D27" s="366">
        <v>142</v>
      </c>
      <c r="E27" s="366"/>
      <c r="F27" s="366"/>
      <c r="G27" s="366"/>
      <c r="H27" s="366"/>
      <c r="I27" s="366"/>
      <c r="J27" s="366"/>
      <c r="K27" s="366"/>
      <c r="L27" s="366"/>
      <c r="M27" s="366"/>
      <c r="N27" s="366"/>
    </row>
  </sheetData>
  <mergeCells count="9">
    <mergeCell ref="A27:C27"/>
    <mergeCell ref="D27:N27"/>
    <mergeCell ref="A1:N1"/>
    <mergeCell ref="A2:N2"/>
    <mergeCell ref="A3:A4"/>
    <mergeCell ref="B3:C3"/>
    <mergeCell ref="E3:F3"/>
    <mergeCell ref="H3:M3"/>
    <mergeCell ref="N3:N4"/>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25.xml><?xml version="1.0" encoding="utf-8"?>
<worksheet xmlns="http://schemas.openxmlformats.org/spreadsheetml/2006/main" xmlns:r="http://schemas.openxmlformats.org/officeDocument/2006/relationships">
  <sheetPr>
    <tabColor rgb="FF904073"/>
  </sheetPr>
  <dimension ref="A1:AB33"/>
  <sheetViews>
    <sheetView rightToLeft="1" view="pageBreakPreview" zoomScaleSheetLayoutView="100" workbookViewId="0">
      <selection activeCell="W1" sqref="W1:AD1048576"/>
    </sheetView>
  </sheetViews>
  <sheetFormatPr defaultColWidth="9.125" defaultRowHeight="14.25"/>
  <cols>
    <col min="1" max="1" width="12.75" style="340" customWidth="1"/>
    <col min="2" max="2" width="14.375" style="340" customWidth="1"/>
    <col min="3" max="3" width="8.25" style="340" customWidth="1"/>
    <col min="4" max="4" width="6.125" style="340" customWidth="1"/>
    <col min="5" max="5" width="0.75" style="340" customWidth="1"/>
    <col min="6" max="6" width="8.25" style="340" customWidth="1"/>
    <col min="7" max="7" width="5.875" style="340" customWidth="1"/>
    <col min="8" max="8" width="0.75" style="340" customWidth="1"/>
    <col min="9" max="9" width="8.25" style="340" customWidth="1"/>
    <col min="10" max="10" width="6" style="340" customWidth="1"/>
    <col min="11" max="11" width="0.625" style="340" customWidth="1"/>
    <col min="12" max="12" width="8.25" style="340" customWidth="1"/>
    <col min="13" max="13" width="6" style="340" customWidth="1"/>
    <col min="14" max="14" width="0.75" style="340" customWidth="1"/>
    <col min="15" max="15" width="8.125" style="340" customWidth="1"/>
    <col min="16" max="16" width="6.375" style="340" customWidth="1"/>
    <col min="17" max="17" width="0.75" style="340" customWidth="1"/>
    <col min="18" max="18" width="8.25" style="340" customWidth="1"/>
    <col min="19" max="19" width="6.25" style="340" customWidth="1"/>
    <col min="20" max="20" width="0.625" style="340" customWidth="1"/>
    <col min="21" max="21" width="8.25" style="340" customWidth="1"/>
    <col min="22" max="22" width="8.125" style="340" customWidth="1"/>
    <col min="23" max="16384" width="9.125" style="340"/>
  </cols>
  <sheetData>
    <row r="1" spans="1:22" ht="18.75" customHeight="1">
      <c r="A1" s="364" t="s">
        <v>200</v>
      </c>
      <c r="B1" s="364"/>
      <c r="C1" s="364"/>
      <c r="D1" s="364"/>
      <c r="E1" s="364"/>
      <c r="F1" s="364"/>
      <c r="G1" s="364"/>
      <c r="H1" s="364"/>
      <c r="I1" s="364"/>
      <c r="J1" s="364"/>
      <c r="K1" s="364"/>
      <c r="L1" s="364"/>
      <c r="M1" s="364"/>
      <c r="N1" s="364"/>
      <c r="O1" s="364"/>
      <c r="P1" s="364"/>
      <c r="Q1" s="364"/>
      <c r="R1" s="364"/>
      <c r="S1" s="364"/>
      <c r="T1" s="364"/>
      <c r="U1" s="364"/>
      <c r="V1" s="364"/>
    </row>
    <row r="2" spans="1:22" ht="25.5" customHeight="1" thickBot="1">
      <c r="A2" s="399" t="s">
        <v>473</v>
      </c>
      <c r="B2" s="399"/>
      <c r="C2" s="399"/>
      <c r="D2" s="399"/>
      <c r="E2" s="399"/>
      <c r="F2" s="399"/>
      <c r="G2" s="399"/>
      <c r="H2" s="399"/>
      <c r="I2" s="399"/>
      <c r="J2" s="399"/>
      <c r="K2" s="399"/>
      <c r="L2" s="399"/>
      <c r="M2" s="399"/>
      <c r="N2" s="399"/>
      <c r="O2" s="399"/>
      <c r="P2" s="399"/>
      <c r="Q2" s="399"/>
      <c r="R2" s="399"/>
      <c r="S2" s="399"/>
      <c r="T2" s="399"/>
      <c r="U2" s="399"/>
      <c r="V2" s="399"/>
    </row>
    <row r="3" spans="1:22" ht="24.75" customHeight="1" thickTop="1">
      <c r="A3" s="363" t="s">
        <v>1</v>
      </c>
      <c r="B3" s="371" t="s">
        <v>149</v>
      </c>
      <c r="C3" s="371" t="s">
        <v>442</v>
      </c>
      <c r="D3" s="371"/>
      <c r="E3" s="371"/>
      <c r="F3" s="371"/>
      <c r="G3" s="371"/>
      <c r="H3" s="371"/>
      <c r="I3" s="371"/>
      <c r="J3" s="371"/>
      <c r="K3" s="371"/>
      <c r="L3" s="371"/>
      <c r="M3" s="371"/>
      <c r="N3" s="371"/>
      <c r="O3" s="371"/>
      <c r="P3" s="371"/>
      <c r="Q3" s="371"/>
      <c r="R3" s="371"/>
      <c r="S3" s="371"/>
      <c r="T3" s="339"/>
      <c r="U3" s="371" t="s">
        <v>184</v>
      </c>
      <c r="V3" s="371"/>
    </row>
    <row r="4" spans="1:22" ht="27.75" customHeight="1">
      <c r="A4" s="400"/>
      <c r="B4" s="401"/>
      <c r="C4" s="398" t="s">
        <v>269</v>
      </c>
      <c r="D4" s="398"/>
      <c r="E4" s="343"/>
      <c r="F4" s="398" t="s">
        <v>274</v>
      </c>
      <c r="G4" s="398"/>
      <c r="H4" s="343"/>
      <c r="I4" s="398" t="s">
        <v>270</v>
      </c>
      <c r="J4" s="398"/>
      <c r="K4" s="343"/>
      <c r="L4" s="398" t="s">
        <v>271</v>
      </c>
      <c r="M4" s="398"/>
      <c r="N4" s="343"/>
      <c r="O4" s="398" t="s">
        <v>272</v>
      </c>
      <c r="P4" s="398"/>
      <c r="Q4" s="343"/>
      <c r="R4" s="398" t="s">
        <v>273</v>
      </c>
      <c r="S4" s="398"/>
      <c r="T4" s="342"/>
      <c r="U4" s="401"/>
      <c r="V4" s="401"/>
    </row>
    <row r="5" spans="1:22" ht="30" customHeight="1">
      <c r="A5" s="391"/>
      <c r="B5" s="372"/>
      <c r="C5" s="21" t="s">
        <v>75</v>
      </c>
      <c r="D5" s="21" t="s">
        <v>129</v>
      </c>
      <c r="E5" s="18"/>
      <c r="F5" s="21" t="s">
        <v>75</v>
      </c>
      <c r="G5" s="21" t="s">
        <v>129</v>
      </c>
      <c r="H5" s="18"/>
      <c r="I5" s="21" t="s">
        <v>75</v>
      </c>
      <c r="J5" s="21" t="s">
        <v>129</v>
      </c>
      <c r="K5" s="18"/>
      <c r="L5" s="21" t="s">
        <v>75</v>
      </c>
      <c r="M5" s="21" t="s">
        <v>129</v>
      </c>
      <c r="N5" s="18"/>
      <c r="O5" s="21" t="s">
        <v>75</v>
      </c>
      <c r="P5" s="21" t="s">
        <v>129</v>
      </c>
      <c r="Q5" s="18"/>
      <c r="R5" s="21" t="s">
        <v>75</v>
      </c>
      <c r="S5" s="21" t="s">
        <v>129</v>
      </c>
      <c r="T5" s="18"/>
      <c r="U5" s="21" t="s">
        <v>75</v>
      </c>
      <c r="V5" s="21" t="s">
        <v>129</v>
      </c>
    </row>
    <row r="6" spans="1:22" ht="21.95" customHeight="1">
      <c r="A6" s="45" t="s">
        <v>9</v>
      </c>
      <c r="B6" s="53">
        <v>8649.64</v>
      </c>
      <c r="C6" s="53">
        <v>0</v>
      </c>
      <c r="D6" s="53">
        <f>C6/B6*100</f>
        <v>0</v>
      </c>
      <c r="E6" s="10"/>
      <c r="F6" s="53">
        <v>954.35000000000048</v>
      </c>
      <c r="G6" s="53">
        <f>F6/B6*100</f>
        <v>11.033407170703065</v>
      </c>
      <c r="H6" s="53"/>
      <c r="I6" s="53">
        <v>401.84999999999991</v>
      </c>
      <c r="J6" s="53">
        <f>I6/B6*100</f>
        <v>4.6458580935160301</v>
      </c>
      <c r="K6" s="53"/>
      <c r="L6" s="53">
        <v>17</v>
      </c>
      <c r="M6" s="53">
        <f>L6/B6*100</f>
        <v>0.1965399716057547</v>
      </c>
      <c r="N6" s="53"/>
      <c r="O6" s="53">
        <v>577.25000000000023</v>
      </c>
      <c r="P6" s="53">
        <f>O6/B6*100</f>
        <v>6.6736881534954096</v>
      </c>
      <c r="Q6" s="53"/>
      <c r="R6" s="53">
        <v>6547.19</v>
      </c>
      <c r="S6" s="53">
        <f>R6/B6*100</f>
        <v>75.693208041028299</v>
      </c>
      <c r="T6" s="53"/>
      <c r="U6" s="53">
        <v>152</v>
      </c>
      <c r="V6" s="53">
        <f>U6/B6*100</f>
        <v>1.757298569651454</v>
      </c>
    </row>
    <row r="7" spans="1:22" ht="21.95" customHeight="1">
      <c r="A7" s="43" t="s">
        <v>10</v>
      </c>
      <c r="B7" s="62">
        <v>22291.208999999981</v>
      </c>
      <c r="C7" s="62">
        <v>1564.55</v>
      </c>
      <c r="D7" s="62">
        <f t="shared" ref="D7:D24" si="0">C7/B7*100</f>
        <v>7.0186861556051152</v>
      </c>
      <c r="E7" s="11"/>
      <c r="F7" s="62">
        <v>1421.527</v>
      </c>
      <c r="G7" s="62">
        <f t="shared" ref="G7:G23" si="1">F7/B7*100</f>
        <v>6.377074478104805</v>
      </c>
      <c r="H7" s="62"/>
      <c r="I7" s="62">
        <v>1355.4349999999999</v>
      </c>
      <c r="J7" s="62">
        <f t="shared" ref="J7:J24" si="2">I7/B7*100</f>
        <v>6.0805809142070366</v>
      </c>
      <c r="K7" s="62"/>
      <c r="L7" s="62">
        <v>17.033999999999999</v>
      </c>
      <c r="M7" s="62">
        <f t="shared" ref="M7:M24" si="3">L7/B7*100</f>
        <v>7.6415774487601867E-2</v>
      </c>
      <c r="N7" s="62"/>
      <c r="O7" s="62">
        <v>486.66000000000014</v>
      </c>
      <c r="P7" s="62">
        <f t="shared" ref="P7:P24" si="4">O7/B7*100</f>
        <v>2.1831924863294789</v>
      </c>
      <c r="Q7" s="62"/>
      <c r="R7" s="62">
        <v>17424.003000000015</v>
      </c>
      <c r="S7" s="62">
        <f t="shared" ref="S7:S24" si="5">R7/B7*100</f>
        <v>78.16535657621813</v>
      </c>
      <c r="T7" s="62"/>
      <c r="U7" s="62">
        <v>22</v>
      </c>
      <c r="V7" s="62">
        <f t="shared" ref="V7:V24" si="6">U7/B7*100</f>
        <v>9.8693615047977065E-2</v>
      </c>
    </row>
    <row r="8" spans="1:22" ht="21.95" customHeight="1">
      <c r="A8" s="43" t="s">
        <v>11</v>
      </c>
      <c r="B8" s="62">
        <v>17674.703000000001</v>
      </c>
      <c r="C8" s="62">
        <v>321.85000000000002</v>
      </c>
      <c r="D8" s="62">
        <f t="shared" si="0"/>
        <v>1.8209641203023326</v>
      </c>
      <c r="E8" s="11"/>
      <c r="F8" s="62">
        <v>1632.3229999999996</v>
      </c>
      <c r="G8" s="62">
        <f t="shared" si="1"/>
        <v>9.2353631062428576</v>
      </c>
      <c r="H8" s="62"/>
      <c r="I8" s="62">
        <v>3699.860000000001</v>
      </c>
      <c r="J8" s="62">
        <f t="shared" si="2"/>
        <v>20.933081591243717</v>
      </c>
      <c r="K8" s="62"/>
      <c r="L8" s="62">
        <v>1059.72</v>
      </c>
      <c r="M8" s="62">
        <f t="shared" si="3"/>
        <v>5.9956877351772189</v>
      </c>
      <c r="N8" s="62"/>
      <c r="O8" s="62">
        <v>195.60000000000002</v>
      </c>
      <c r="P8" s="62">
        <f t="shared" si="4"/>
        <v>1.1066664033902014</v>
      </c>
      <c r="Q8" s="62"/>
      <c r="R8" s="62">
        <v>9088.8500000000022</v>
      </c>
      <c r="S8" s="62">
        <f t="shared" si="5"/>
        <v>51.422929143420419</v>
      </c>
      <c r="T8" s="62"/>
      <c r="U8" s="62">
        <v>1676.5</v>
      </c>
      <c r="V8" s="62">
        <f t="shared" si="6"/>
        <v>9.4853079002232743</v>
      </c>
    </row>
    <row r="9" spans="1:22" ht="21.95" customHeight="1">
      <c r="A9" s="43" t="s">
        <v>12</v>
      </c>
      <c r="B9" s="62">
        <v>18190.095000000001</v>
      </c>
      <c r="C9" s="62">
        <v>15000</v>
      </c>
      <c r="D9" s="62">
        <f t="shared" si="0"/>
        <v>82.462461026179355</v>
      </c>
      <c r="E9" s="11"/>
      <c r="F9" s="62">
        <v>1500.0000000000002</v>
      </c>
      <c r="G9" s="62">
        <f t="shared" si="1"/>
        <v>8.2462461026179366</v>
      </c>
      <c r="H9" s="62"/>
      <c r="I9" s="62">
        <v>92</v>
      </c>
      <c r="J9" s="62">
        <f t="shared" si="2"/>
        <v>0.50576976096056669</v>
      </c>
      <c r="K9" s="62"/>
      <c r="L9" s="62">
        <v>6.04</v>
      </c>
      <c r="M9" s="62">
        <f t="shared" si="3"/>
        <v>3.3204884306541553E-2</v>
      </c>
      <c r="N9" s="62"/>
      <c r="O9" s="62">
        <v>15.999999999999998</v>
      </c>
      <c r="P9" s="62">
        <f t="shared" si="4"/>
        <v>8.7959958427924631E-2</v>
      </c>
      <c r="Q9" s="62"/>
      <c r="R9" s="62">
        <v>1489.0550000000003</v>
      </c>
      <c r="S9" s="62">
        <f t="shared" si="5"/>
        <v>8.1860759935558338</v>
      </c>
      <c r="T9" s="62"/>
      <c r="U9" s="62">
        <v>87.000000000000028</v>
      </c>
      <c r="V9" s="62">
        <f t="shared" si="6"/>
        <v>0.47828227395184042</v>
      </c>
    </row>
    <row r="10" spans="1:22" ht="21.95" customHeight="1">
      <c r="A10" s="43" t="s">
        <v>13</v>
      </c>
      <c r="B10" s="62">
        <v>30868.347000000002</v>
      </c>
      <c r="C10" s="62">
        <v>171.95</v>
      </c>
      <c r="D10" s="62">
        <f t="shared" si="0"/>
        <v>0.55704310956462932</v>
      </c>
      <c r="E10" s="11"/>
      <c r="F10" s="62">
        <v>732.0899999999998</v>
      </c>
      <c r="G10" s="62">
        <f t="shared" si="1"/>
        <v>2.3716527483638816</v>
      </c>
      <c r="H10" s="62"/>
      <c r="I10" s="62">
        <v>2070.85</v>
      </c>
      <c r="J10" s="62">
        <f t="shared" si="2"/>
        <v>6.7086520700314791</v>
      </c>
      <c r="K10" s="62"/>
      <c r="L10" s="62">
        <v>366.93199999999996</v>
      </c>
      <c r="M10" s="62">
        <f t="shared" si="3"/>
        <v>1.1886998678614049</v>
      </c>
      <c r="N10" s="62"/>
      <c r="O10" s="62">
        <v>7001.0750000000035</v>
      </c>
      <c r="P10" s="62">
        <f t="shared" si="4"/>
        <v>22.680433778977548</v>
      </c>
      <c r="Q10" s="62"/>
      <c r="R10" s="62">
        <v>20494.149999999998</v>
      </c>
      <c r="S10" s="62">
        <f t="shared" si="5"/>
        <v>66.392120057481534</v>
      </c>
      <c r="T10" s="62"/>
      <c r="U10" s="62">
        <v>31.3</v>
      </c>
      <c r="V10" s="62">
        <f t="shared" si="6"/>
        <v>0.10139836771952836</v>
      </c>
    </row>
    <row r="11" spans="1:22" ht="21.95" customHeight="1">
      <c r="A11" s="43" t="s">
        <v>14</v>
      </c>
      <c r="B11" s="62">
        <v>264.85300000000001</v>
      </c>
      <c r="C11" s="62">
        <v>2E-3</v>
      </c>
      <c r="D11" s="62">
        <f t="shared" si="0"/>
        <v>7.5513586782101762E-4</v>
      </c>
      <c r="E11" s="11"/>
      <c r="F11" s="62">
        <v>9</v>
      </c>
      <c r="G11" s="62">
        <f t="shared" si="1"/>
        <v>3.3981114051945793</v>
      </c>
      <c r="H11" s="62"/>
      <c r="I11" s="62">
        <v>140.04999999999998</v>
      </c>
      <c r="J11" s="62">
        <f t="shared" si="2"/>
        <v>52.878389144166761</v>
      </c>
      <c r="K11" s="62"/>
      <c r="L11" s="62">
        <v>11.501000000000001</v>
      </c>
      <c r="M11" s="62">
        <f t="shared" si="3"/>
        <v>4.3424088079047625</v>
      </c>
      <c r="N11" s="62"/>
      <c r="O11" s="62">
        <v>16</v>
      </c>
      <c r="P11" s="62">
        <f t="shared" si="4"/>
        <v>6.0410869425681408</v>
      </c>
      <c r="Q11" s="62"/>
      <c r="R11" s="62">
        <v>88.3</v>
      </c>
      <c r="S11" s="62">
        <f t="shared" si="5"/>
        <v>33.339248564297932</v>
      </c>
      <c r="T11" s="62"/>
      <c r="U11" s="62">
        <v>0</v>
      </c>
      <c r="V11" s="62">
        <f t="shared" si="6"/>
        <v>0</v>
      </c>
    </row>
    <row r="12" spans="1:22" ht="21.95" customHeight="1">
      <c r="A12" s="43" t="s">
        <v>15</v>
      </c>
      <c r="B12" s="62">
        <v>18427.863000000001</v>
      </c>
      <c r="C12" s="62">
        <v>16057</v>
      </c>
      <c r="D12" s="62">
        <f t="shared" si="0"/>
        <v>87.134357358745291</v>
      </c>
      <c r="E12" s="11"/>
      <c r="F12" s="62">
        <v>8.68</v>
      </c>
      <c r="G12" s="62">
        <f t="shared" si="1"/>
        <v>4.710258590483335E-2</v>
      </c>
      <c r="H12" s="62"/>
      <c r="I12" s="62">
        <v>109.00000000000003</v>
      </c>
      <c r="J12" s="62">
        <f t="shared" si="2"/>
        <v>0.59149560640862175</v>
      </c>
      <c r="K12" s="62"/>
      <c r="L12" s="62">
        <v>187</v>
      </c>
      <c r="M12" s="62">
        <f t="shared" si="3"/>
        <v>1.0147676917285524</v>
      </c>
      <c r="N12" s="62"/>
      <c r="O12" s="62">
        <v>344.85</v>
      </c>
      <c r="P12" s="62">
        <f t="shared" si="4"/>
        <v>1.8713510079817721</v>
      </c>
      <c r="Q12" s="62"/>
      <c r="R12" s="62">
        <v>918.33299999999974</v>
      </c>
      <c r="S12" s="62">
        <f t="shared" si="5"/>
        <v>4.9833938965142064</v>
      </c>
      <c r="T12" s="62"/>
      <c r="U12" s="62">
        <v>803</v>
      </c>
      <c r="V12" s="62">
        <f t="shared" si="6"/>
        <v>4.3575318527167255</v>
      </c>
    </row>
    <row r="13" spans="1:22" ht="21.95" customHeight="1">
      <c r="A13" s="43" t="s">
        <v>16</v>
      </c>
      <c r="B13" s="62">
        <v>93764.493000000017</v>
      </c>
      <c r="C13" s="62">
        <v>71.7</v>
      </c>
      <c r="D13" s="62">
        <f t="shared" si="0"/>
        <v>7.6468178631329015E-2</v>
      </c>
      <c r="E13" s="11"/>
      <c r="F13" s="62">
        <v>755.20699999999999</v>
      </c>
      <c r="G13" s="62">
        <f t="shared" si="1"/>
        <v>0.80542962035746279</v>
      </c>
      <c r="H13" s="62"/>
      <c r="I13" s="62">
        <v>79899.658000000025</v>
      </c>
      <c r="J13" s="62">
        <f t="shared" si="2"/>
        <v>85.213128598690346</v>
      </c>
      <c r="K13" s="62"/>
      <c r="L13" s="62">
        <v>945.56999999999982</v>
      </c>
      <c r="M13" s="62">
        <f t="shared" si="3"/>
        <v>1.0084521013727441</v>
      </c>
      <c r="N13" s="62"/>
      <c r="O13" s="62">
        <v>744.41000000000008</v>
      </c>
      <c r="P13" s="62">
        <f t="shared" si="4"/>
        <v>0.79391460048741469</v>
      </c>
      <c r="Q13" s="62"/>
      <c r="R13" s="62">
        <v>11037.227999999999</v>
      </c>
      <c r="S13" s="62">
        <f t="shared" si="5"/>
        <v>11.771223463022402</v>
      </c>
      <c r="T13" s="62"/>
      <c r="U13" s="62">
        <v>310.72000000000008</v>
      </c>
      <c r="V13" s="62">
        <f t="shared" si="6"/>
        <v>0.33138343743830623</v>
      </c>
    </row>
    <row r="14" spans="1:22" ht="21.95" customHeight="1">
      <c r="A14" s="43" t="s">
        <v>17</v>
      </c>
      <c r="B14" s="62">
        <v>28483.423999999999</v>
      </c>
      <c r="C14" s="62">
        <v>90</v>
      </c>
      <c r="D14" s="62">
        <f t="shared" si="0"/>
        <v>0.31597324816005268</v>
      </c>
      <c r="E14" s="11"/>
      <c r="F14" s="62">
        <v>39.749999999999993</v>
      </c>
      <c r="G14" s="62">
        <f t="shared" si="1"/>
        <v>0.13955485127068989</v>
      </c>
      <c r="H14" s="62"/>
      <c r="I14" s="62">
        <v>6435.63</v>
      </c>
      <c r="J14" s="62">
        <f t="shared" si="2"/>
        <v>22.594299056180887</v>
      </c>
      <c r="K14" s="62"/>
      <c r="L14" s="62">
        <v>10800</v>
      </c>
      <c r="M14" s="62">
        <f t="shared" si="3"/>
        <v>37.916789779206326</v>
      </c>
      <c r="N14" s="62"/>
      <c r="O14" s="62">
        <v>8.3719999999999999</v>
      </c>
      <c r="P14" s="62">
        <f t="shared" si="4"/>
        <v>2.9392533706621787E-2</v>
      </c>
      <c r="Q14" s="62"/>
      <c r="R14" s="62">
        <v>10986.437999999996</v>
      </c>
      <c r="S14" s="62">
        <f t="shared" si="5"/>
        <v>38.571338895211468</v>
      </c>
      <c r="T14" s="62"/>
      <c r="U14" s="62">
        <v>123.23400000000001</v>
      </c>
      <c r="V14" s="62">
        <f t="shared" si="6"/>
        <v>0.43265163626395486</v>
      </c>
    </row>
    <row r="15" spans="1:22" ht="21.95" customHeight="1">
      <c r="A15" s="43" t="s">
        <v>18</v>
      </c>
      <c r="B15" s="62">
        <v>2542.91</v>
      </c>
      <c r="C15" s="62">
        <v>1524</v>
      </c>
      <c r="D15" s="62">
        <f t="shared" si="0"/>
        <v>59.931338505884987</v>
      </c>
      <c r="E15" s="11"/>
      <c r="F15" s="62">
        <v>105.08000000000004</v>
      </c>
      <c r="G15" s="62">
        <f t="shared" si="1"/>
        <v>4.1322736549858252</v>
      </c>
      <c r="H15" s="62"/>
      <c r="I15" s="62">
        <v>273.48</v>
      </c>
      <c r="J15" s="62">
        <f t="shared" si="2"/>
        <v>10.754607909835585</v>
      </c>
      <c r="K15" s="62"/>
      <c r="L15" s="62">
        <v>3.1</v>
      </c>
      <c r="M15" s="62">
        <f t="shared" si="3"/>
        <v>0.12190757832561908</v>
      </c>
      <c r="N15" s="62"/>
      <c r="O15" s="62">
        <v>28.400000000000002</v>
      </c>
      <c r="P15" s="62">
        <f t="shared" si="4"/>
        <v>1.1168307175637362</v>
      </c>
      <c r="Q15" s="62"/>
      <c r="R15" s="62">
        <v>555.25000000000011</v>
      </c>
      <c r="S15" s="62">
        <f t="shared" si="5"/>
        <v>21.835220279129036</v>
      </c>
      <c r="T15" s="62"/>
      <c r="U15" s="62">
        <v>53.599999999999994</v>
      </c>
      <c r="V15" s="62">
        <f t="shared" si="6"/>
        <v>2.1078213542752198</v>
      </c>
    </row>
    <row r="16" spans="1:22" ht="21.95" customHeight="1">
      <c r="A16" s="43" t="s">
        <v>19</v>
      </c>
      <c r="B16" s="62">
        <v>7527</v>
      </c>
      <c r="C16" s="62">
        <v>0</v>
      </c>
      <c r="D16" s="62">
        <f t="shared" si="0"/>
        <v>0</v>
      </c>
      <c r="E16" s="11"/>
      <c r="F16" s="62">
        <v>2</v>
      </c>
      <c r="G16" s="62">
        <f t="shared" si="1"/>
        <v>2.6571011026969578E-2</v>
      </c>
      <c r="H16" s="62"/>
      <c r="I16" s="62">
        <v>753</v>
      </c>
      <c r="J16" s="62">
        <f t="shared" si="2"/>
        <v>10.003985651654046</v>
      </c>
      <c r="K16" s="62"/>
      <c r="L16" s="62">
        <v>0</v>
      </c>
      <c r="M16" s="62">
        <f t="shared" si="3"/>
        <v>0</v>
      </c>
      <c r="N16" s="62"/>
      <c r="O16" s="62">
        <v>1</v>
      </c>
      <c r="P16" s="62">
        <f t="shared" si="4"/>
        <v>1.3285505513484789E-2</v>
      </c>
      <c r="Q16" s="62"/>
      <c r="R16" s="62">
        <v>6771</v>
      </c>
      <c r="S16" s="62">
        <f t="shared" si="5"/>
        <v>89.956157831805513</v>
      </c>
      <c r="T16" s="62"/>
      <c r="U16" s="62">
        <v>0</v>
      </c>
      <c r="V16" s="62">
        <f t="shared" si="6"/>
        <v>0</v>
      </c>
    </row>
    <row r="17" spans="1:28" ht="21.95" customHeight="1">
      <c r="A17" s="43" t="s">
        <v>20</v>
      </c>
      <c r="B17" s="62">
        <v>9829.9170000000013</v>
      </c>
      <c r="C17" s="62">
        <v>36.200000000000003</v>
      </c>
      <c r="D17" s="62">
        <f t="shared" si="0"/>
        <v>0.36826353671144935</v>
      </c>
      <c r="E17" s="11"/>
      <c r="F17" s="62">
        <v>597.59999999999991</v>
      </c>
      <c r="G17" s="62">
        <f t="shared" si="1"/>
        <v>6.0794002635017144</v>
      </c>
      <c r="H17" s="62"/>
      <c r="I17" s="62">
        <v>1093</v>
      </c>
      <c r="J17" s="62">
        <f t="shared" si="2"/>
        <v>11.119117282475527</v>
      </c>
      <c r="K17" s="62"/>
      <c r="L17" s="62">
        <v>8.4</v>
      </c>
      <c r="M17" s="62">
        <f t="shared" si="3"/>
        <v>8.545341735845785E-2</v>
      </c>
      <c r="N17" s="62"/>
      <c r="O17" s="62">
        <v>1511.8999999999996</v>
      </c>
      <c r="P17" s="62">
        <f t="shared" si="4"/>
        <v>15.380597821934808</v>
      </c>
      <c r="Q17" s="62"/>
      <c r="R17" s="62">
        <v>6582.8169999999991</v>
      </c>
      <c r="S17" s="62">
        <f t="shared" si="5"/>
        <v>66.967167678018015</v>
      </c>
      <c r="T17" s="62"/>
      <c r="U17" s="62">
        <v>0</v>
      </c>
      <c r="V17" s="62">
        <f t="shared" si="6"/>
        <v>0</v>
      </c>
    </row>
    <row r="18" spans="1:28" ht="21.95" customHeight="1">
      <c r="A18" s="43" t="s">
        <v>21</v>
      </c>
      <c r="B18" s="62">
        <v>101084.264</v>
      </c>
      <c r="C18" s="62">
        <v>4.4700000000000006</v>
      </c>
      <c r="D18" s="62">
        <f t="shared" si="0"/>
        <v>4.4220532683504534E-3</v>
      </c>
      <c r="E18" s="11"/>
      <c r="F18" s="62">
        <v>87.249999999999986</v>
      </c>
      <c r="G18" s="62">
        <f t="shared" si="1"/>
        <v>8.6314126994088802E-2</v>
      </c>
      <c r="H18" s="62"/>
      <c r="I18" s="62">
        <v>152.66</v>
      </c>
      <c r="J18" s="62">
        <f t="shared" si="2"/>
        <v>0.15102251721395529</v>
      </c>
      <c r="K18" s="62"/>
      <c r="L18" s="62">
        <v>3</v>
      </c>
      <c r="M18" s="62">
        <f t="shared" si="3"/>
        <v>2.9678209854701026E-3</v>
      </c>
      <c r="N18" s="62"/>
      <c r="O18" s="62">
        <v>3.8840000000000003</v>
      </c>
      <c r="P18" s="62">
        <f t="shared" si="4"/>
        <v>3.8423389025219598E-3</v>
      </c>
      <c r="Q18" s="62"/>
      <c r="R18" s="62">
        <v>100833</v>
      </c>
      <c r="S18" s="62">
        <f t="shared" si="5"/>
        <v>99.75143114263561</v>
      </c>
      <c r="T18" s="62"/>
      <c r="U18" s="62">
        <v>0</v>
      </c>
      <c r="V18" s="62">
        <f t="shared" si="6"/>
        <v>0</v>
      </c>
    </row>
    <row r="19" spans="1:28" ht="21.95" customHeight="1">
      <c r="A19" s="43" t="s">
        <v>22</v>
      </c>
      <c r="B19" s="62">
        <v>163.09999999999994</v>
      </c>
      <c r="C19" s="62">
        <v>0</v>
      </c>
      <c r="D19" s="62">
        <f t="shared" si="0"/>
        <v>0</v>
      </c>
      <c r="E19" s="11"/>
      <c r="F19" s="62">
        <v>0</v>
      </c>
      <c r="G19" s="62">
        <f t="shared" si="1"/>
        <v>0</v>
      </c>
      <c r="H19" s="62"/>
      <c r="I19" s="62">
        <v>10</v>
      </c>
      <c r="J19" s="62">
        <f t="shared" si="2"/>
        <v>6.1312078479460475</v>
      </c>
      <c r="K19" s="62"/>
      <c r="L19" s="62">
        <v>0</v>
      </c>
      <c r="M19" s="62">
        <f t="shared" si="3"/>
        <v>0</v>
      </c>
      <c r="N19" s="62"/>
      <c r="O19" s="62">
        <v>1</v>
      </c>
      <c r="P19" s="62">
        <f t="shared" si="4"/>
        <v>0.61312078479460486</v>
      </c>
      <c r="Q19" s="62"/>
      <c r="R19" s="62">
        <v>152.09999999999994</v>
      </c>
      <c r="S19" s="62">
        <f t="shared" si="5"/>
        <v>93.255671367259353</v>
      </c>
      <c r="T19" s="62"/>
      <c r="U19" s="62">
        <v>0</v>
      </c>
      <c r="V19" s="62">
        <f t="shared" si="6"/>
        <v>0</v>
      </c>
    </row>
    <row r="20" spans="1:28" ht="21.95" customHeight="1">
      <c r="A20" s="43" t="s">
        <v>23</v>
      </c>
      <c r="B20" s="62">
        <v>10301.181000000002</v>
      </c>
      <c r="C20" s="62">
        <v>324</v>
      </c>
      <c r="D20" s="62">
        <f t="shared" si="0"/>
        <v>3.1452704306428547</v>
      </c>
      <c r="E20" s="11"/>
      <c r="F20" s="62">
        <v>650.91</v>
      </c>
      <c r="G20" s="62">
        <f t="shared" si="1"/>
        <v>6.3187900494127787</v>
      </c>
      <c r="H20" s="62"/>
      <c r="I20" s="62">
        <v>118.82399999999996</v>
      </c>
      <c r="J20" s="62">
        <f t="shared" si="2"/>
        <v>1.1534988075639085</v>
      </c>
      <c r="K20" s="62"/>
      <c r="L20" s="62">
        <v>0</v>
      </c>
      <c r="M20" s="62">
        <f t="shared" si="3"/>
        <v>0</v>
      </c>
      <c r="N20" s="62"/>
      <c r="O20" s="62">
        <v>0.43</v>
      </c>
      <c r="P20" s="62">
        <f t="shared" si="4"/>
        <v>4.1742786579519369E-3</v>
      </c>
      <c r="Q20" s="62"/>
      <c r="R20" s="62">
        <v>9198.0170000000016</v>
      </c>
      <c r="S20" s="62">
        <f t="shared" si="5"/>
        <v>89.290897810649085</v>
      </c>
      <c r="T20" s="62"/>
      <c r="U20" s="62">
        <v>9</v>
      </c>
      <c r="V20" s="62">
        <f t="shared" si="6"/>
        <v>8.736862307341263E-2</v>
      </c>
    </row>
    <row r="21" spans="1:28" ht="21.95" customHeight="1">
      <c r="A21" s="43" t="s">
        <v>24</v>
      </c>
      <c r="B21" s="62">
        <v>6391.9250000000002</v>
      </c>
      <c r="C21" s="62">
        <v>0</v>
      </c>
      <c r="D21" s="62">
        <f t="shared" si="0"/>
        <v>0</v>
      </c>
      <c r="E21" s="11"/>
      <c r="F21" s="62">
        <v>532.20999999999992</v>
      </c>
      <c r="G21" s="62">
        <f t="shared" si="1"/>
        <v>8.326286682024584</v>
      </c>
      <c r="H21" s="62"/>
      <c r="I21" s="62">
        <v>1796.6570000000002</v>
      </c>
      <c r="J21" s="62">
        <f t="shared" si="2"/>
        <v>28.108230306206661</v>
      </c>
      <c r="K21" s="62"/>
      <c r="L21" s="62">
        <v>137.95099999999999</v>
      </c>
      <c r="M21" s="62">
        <f t="shared" si="3"/>
        <v>2.15820742577549</v>
      </c>
      <c r="N21" s="62"/>
      <c r="O21" s="62">
        <v>0</v>
      </c>
      <c r="P21" s="62">
        <f t="shared" si="4"/>
        <v>0</v>
      </c>
      <c r="Q21" s="62"/>
      <c r="R21" s="62">
        <v>3795.107</v>
      </c>
      <c r="S21" s="62">
        <f t="shared" si="5"/>
        <v>59.373459482080904</v>
      </c>
      <c r="T21" s="62"/>
      <c r="U21" s="62">
        <v>130</v>
      </c>
      <c r="V21" s="62">
        <f t="shared" si="6"/>
        <v>2.0338161039123581</v>
      </c>
    </row>
    <row r="22" spans="1:28" ht="21.95" customHeight="1">
      <c r="A22" s="43" t="s">
        <v>25</v>
      </c>
      <c r="B22" s="62">
        <v>5395.3639999999996</v>
      </c>
      <c r="C22" s="62">
        <v>0</v>
      </c>
      <c r="D22" s="62">
        <f t="shared" si="0"/>
        <v>0</v>
      </c>
      <c r="E22" s="11"/>
      <c r="F22" s="62">
        <v>147.05600000000001</v>
      </c>
      <c r="G22" s="62">
        <f t="shared" si="1"/>
        <v>2.7255992366780077</v>
      </c>
      <c r="H22" s="62"/>
      <c r="I22" s="62">
        <v>21.611999999999998</v>
      </c>
      <c r="J22" s="62">
        <f t="shared" si="2"/>
        <v>0.40056611565039912</v>
      </c>
      <c r="K22" s="62"/>
      <c r="L22" s="62">
        <v>0</v>
      </c>
      <c r="M22" s="62">
        <f t="shared" si="3"/>
        <v>0</v>
      </c>
      <c r="N22" s="62"/>
      <c r="O22" s="62">
        <v>0</v>
      </c>
      <c r="P22" s="62">
        <f t="shared" si="4"/>
        <v>0</v>
      </c>
      <c r="Q22" s="62"/>
      <c r="R22" s="62">
        <v>826.69599999999991</v>
      </c>
      <c r="S22" s="62">
        <f t="shared" si="5"/>
        <v>15.322339697562573</v>
      </c>
      <c r="T22" s="62"/>
      <c r="U22" s="62">
        <v>4400</v>
      </c>
      <c r="V22" s="62">
        <f t="shared" si="6"/>
        <v>81.551494950109031</v>
      </c>
    </row>
    <row r="23" spans="1:28" ht="21.95" customHeight="1">
      <c r="A23" s="45" t="s">
        <v>26</v>
      </c>
      <c r="B23" s="53">
        <v>18151.539999999997</v>
      </c>
      <c r="C23" s="53">
        <v>450.53499999999997</v>
      </c>
      <c r="D23" s="53">
        <f t="shared" si="0"/>
        <v>2.4820759009979323</v>
      </c>
      <c r="E23" s="10"/>
      <c r="F23" s="53">
        <v>79.105999999999995</v>
      </c>
      <c r="G23" s="53">
        <f t="shared" si="1"/>
        <v>0.43580875231523064</v>
      </c>
      <c r="H23" s="53"/>
      <c r="I23" s="53">
        <v>1765.9999999999998</v>
      </c>
      <c r="J23" s="53">
        <f t="shared" si="2"/>
        <v>9.7292020401574746</v>
      </c>
      <c r="K23" s="53"/>
      <c r="L23" s="53">
        <v>19.2</v>
      </c>
      <c r="M23" s="53">
        <f t="shared" si="3"/>
        <v>0.10577614902096463</v>
      </c>
      <c r="N23" s="53"/>
      <c r="O23" s="53">
        <v>128.72200000000004</v>
      </c>
      <c r="P23" s="53">
        <f t="shared" si="4"/>
        <v>0.70915195074357362</v>
      </c>
      <c r="Q23" s="53"/>
      <c r="R23" s="53">
        <v>15707.977000000001</v>
      </c>
      <c r="S23" s="53">
        <f t="shared" si="5"/>
        <v>86.537985206764844</v>
      </c>
      <c r="T23" s="53"/>
      <c r="U23" s="146">
        <v>0</v>
      </c>
      <c r="V23" s="53">
        <f t="shared" si="6"/>
        <v>0</v>
      </c>
      <c r="W23" s="62"/>
      <c r="X23" s="11"/>
      <c r="Y23" s="62"/>
      <c r="Z23" s="62"/>
      <c r="AA23" s="11"/>
      <c r="AB23" s="62"/>
    </row>
    <row r="24" spans="1:28" ht="21.95" customHeight="1" thickBot="1">
      <c r="A24" s="345" t="s">
        <v>27</v>
      </c>
      <c r="B24" s="324">
        <v>400001.82799999992</v>
      </c>
      <c r="C24" s="324">
        <f>SUM(C6:C23)</f>
        <v>35616.256999999998</v>
      </c>
      <c r="D24" s="324">
        <f t="shared" si="0"/>
        <v>8.9040235586123373</v>
      </c>
      <c r="E24" s="322"/>
      <c r="F24" s="324">
        <f>SUM(F6:F23)</f>
        <v>9254.1389999999992</v>
      </c>
      <c r="G24" s="324">
        <f>F24/B24*100</f>
        <v>2.3135241771945108</v>
      </c>
      <c r="H24" s="324"/>
      <c r="I24" s="324">
        <f>SUM(I6:I23)</f>
        <v>100189.56600000002</v>
      </c>
      <c r="J24" s="324">
        <f t="shared" si="2"/>
        <v>25.047277033943967</v>
      </c>
      <c r="K24" s="324"/>
      <c r="L24" s="324">
        <f>SUM(L6:L23)</f>
        <v>13582.448</v>
      </c>
      <c r="M24" s="324">
        <f t="shared" si="3"/>
        <v>3.3955964821240774</v>
      </c>
      <c r="N24" s="322"/>
      <c r="O24" s="324">
        <f>SUM(O6:O23)</f>
        <v>11065.553000000002</v>
      </c>
      <c r="P24" s="324">
        <f t="shared" si="4"/>
        <v>2.7663756076634738</v>
      </c>
      <c r="Q24" s="324"/>
      <c r="R24" s="324">
        <f>SUM(R6:R23)</f>
        <v>222495.511</v>
      </c>
      <c r="S24" s="324">
        <f t="shared" si="5"/>
        <v>55.623623550040392</v>
      </c>
      <c r="T24" s="324"/>
      <c r="U24" s="324">
        <f>SUM(U6:U23)</f>
        <v>7798.3540000000003</v>
      </c>
      <c r="V24" s="324">
        <f t="shared" si="6"/>
        <v>1.9495795904212723</v>
      </c>
      <c r="W24" s="62"/>
      <c r="X24" s="11"/>
      <c r="Y24" s="62"/>
      <c r="Z24" s="62"/>
      <c r="AA24" s="11"/>
      <c r="AB24" s="62"/>
    </row>
    <row r="25" spans="1:28" ht="18.75" customHeight="1" thickTop="1">
      <c r="S25" s="8"/>
      <c r="T25" s="8"/>
      <c r="U25" s="8"/>
      <c r="W25" s="62"/>
      <c r="X25" s="11"/>
      <c r="Y25" s="62"/>
      <c r="Z25" s="62"/>
      <c r="AA25" s="11"/>
      <c r="AB25" s="62"/>
    </row>
    <row r="26" spans="1:28" ht="11.25" customHeight="1" thickBot="1">
      <c r="C26" s="148"/>
      <c r="W26" s="62"/>
      <c r="X26" s="11"/>
      <c r="Y26" s="62"/>
      <c r="Z26" s="62"/>
      <c r="AA26" s="11"/>
      <c r="AB26" s="62"/>
    </row>
    <row r="27" spans="1:28" ht="18" customHeight="1">
      <c r="A27" s="378" t="s">
        <v>437</v>
      </c>
      <c r="B27" s="378"/>
      <c r="C27" s="378"/>
      <c r="D27" s="366">
        <v>147</v>
      </c>
      <c r="E27" s="366"/>
      <c r="F27" s="366"/>
      <c r="G27" s="366"/>
      <c r="H27" s="366"/>
      <c r="I27" s="366"/>
      <c r="J27" s="366"/>
      <c r="K27" s="366"/>
      <c r="L27" s="366"/>
      <c r="M27" s="366"/>
      <c r="N27" s="366"/>
      <c r="O27" s="366"/>
      <c r="P27" s="366"/>
      <c r="Q27" s="366"/>
      <c r="R27" s="366"/>
      <c r="S27" s="366"/>
      <c r="T27" s="366"/>
      <c r="U27" s="366"/>
      <c r="V27" s="366"/>
      <c r="W27" s="62"/>
      <c r="X27" s="11"/>
      <c r="Y27" s="62"/>
      <c r="Z27" s="62"/>
      <c r="AA27" s="11"/>
      <c r="AB27" s="62"/>
    </row>
    <row r="28" spans="1:28" ht="3" hidden="1" customHeight="1">
      <c r="W28" s="62"/>
      <c r="X28" s="11"/>
      <c r="Y28" s="62"/>
      <c r="Z28" s="62"/>
      <c r="AA28" s="11"/>
      <c r="AB28" s="62"/>
    </row>
    <row r="29" spans="1:28" hidden="1">
      <c r="W29" s="62"/>
      <c r="X29" s="11"/>
      <c r="Y29" s="62"/>
      <c r="Z29" s="62"/>
      <c r="AA29" s="11"/>
      <c r="AB29" s="62"/>
    </row>
    <row r="30" spans="1:28" hidden="1">
      <c r="W30" s="62"/>
      <c r="X30" s="11"/>
      <c r="Y30" s="62"/>
      <c r="Z30" s="62"/>
      <c r="AA30" s="11"/>
      <c r="AB30" s="62"/>
    </row>
    <row r="31" spans="1:28" hidden="1">
      <c r="W31" s="53"/>
      <c r="X31" s="10"/>
      <c r="Y31" s="53"/>
      <c r="Z31" s="53"/>
      <c r="AA31" s="10"/>
      <c r="AB31" s="53"/>
    </row>
    <row r="32" spans="1:28" ht="15" thickBot="1">
      <c r="W32" s="322"/>
      <c r="X32" s="322"/>
      <c r="Y32" s="324"/>
      <c r="Z32" s="324"/>
      <c r="AA32" s="322"/>
      <c r="AB32" s="324"/>
    </row>
    <row r="33" ht="15" thickTop="1"/>
  </sheetData>
  <mergeCells count="14">
    <mergeCell ref="A27:C27"/>
    <mergeCell ref="D27:V27"/>
    <mergeCell ref="O4:P4"/>
    <mergeCell ref="R4:S4"/>
    <mergeCell ref="A1:V1"/>
    <mergeCell ref="A2:V2"/>
    <mergeCell ref="A3:A5"/>
    <mergeCell ref="B3:B5"/>
    <mergeCell ref="C3:S3"/>
    <mergeCell ref="U3:V4"/>
    <mergeCell ref="C4:D4"/>
    <mergeCell ref="F4:G4"/>
    <mergeCell ref="I4:J4"/>
    <mergeCell ref="L4:M4"/>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26.xml><?xml version="1.0" encoding="utf-8"?>
<worksheet xmlns="http://schemas.openxmlformats.org/spreadsheetml/2006/main" xmlns:r="http://schemas.openxmlformats.org/officeDocument/2006/relationships">
  <sheetPr>
    <tabColor rgb="FF904073"/>
  </sheetPr>
  <dimension ref="A1:AC33"/>
  <sheetViews>
    <sheetView rightToLeft="1" view="pageBreakPreview" topLeftCell="P1" zoomScaleSheetLayoutView="100" workbookViewId="0">
      <selection activeCell="L19" sqref="L19"/>
    </sheetView>
  </sheetViews>
  <sheetFormatPr defaultColWidth="9.125" defaultRowHeight="14.25"/>
  <cols>
    <col min="1" max="1" width="15.75" style="340" customWidth="1"/>
    <col min="2" max="2" width="14.25" style="340" customWidth="1"/>
    <col min="3" max="11" width="11.75" style="340" customWidth="1"/>
    <col min="12" max="12" width="16.125" style="340" customWidth="1"/>
    <col min="13" max="13" width="13.875" style="340" customWidth="1"/>
    <col min="14" max="22" width="11.75" style="340" customWidth="1"/>
    <col min="23" max="16384" width="9.125" style="340"/>
  </cols>
  <sheetData>
    <row r="1" spans="1:22" ht="18.75" customHeight="1">
      <c r="A1" s="364" t="s">
        <v>206</v>
      </c>
      <c r="B1" s="364"/>
      <c r="C1" s="364"/>
      <c r="D1" s="364"/>
      <c r="E1" s="364"/>
      <c r="F1" s="364"/>
      <c r="G1" s="364"/>
      <c r="H1" s="364"/>
      <c r="I1" s="364"/>
      <c r="J1" s="364"/>
      <c r="K1" s="364"/>
      <c r="L1" s="364" t="s">
        <v>362</v>
      </c>
      <c r="M1" s="364"/>
      <c r="N1" s="364"/>
      <c r="O1" s="364"/>
      <c r="P1" s="364"/>
      <c r="Q1" s="364"/>
      <c r="R1" s="364"/>
      <c r="S1" s="364"/>
      <c r="T1" s="364"/>
      <c r="U1" s="364"/>
      <c r="V1" s="364"/>
    </row>
    <row r="2" spans="1:22" ht="25.5" customHeight="1" thickBot="1">
      <c r="A2" s="399" t="s">
        <v>474</v>
      </c>
      <c r="B2" s="399"/>
      <c r="C2" s="399"/>
      <c r="D2" s="399"/>
      <c r="E2" s="399"/>
      <c r="F2" s="399"/>
      <c r="G2" s="399"/>
      <c r="H2" s="399"/>
      <c r="I2" s="399"/>
      <c r="J2" s="399"/>
      <c r="K2" s="399"/>
      <c r="L2" s="399" t="s">
        <v>475</v>
      </c>
      <c r="M2" s="399"/>
      <c r="N2" s="399"/>
      <c r="O2" s="399"/>
      <c r="P2" s="399"/>
      <c r="Q2" s="399"/>
      <c r="R2" s="399"/>
      <c r="S2" s="399"/>
      <c r="T2" s="399"/>
      <c r="U2" s="399"/>
      <c r="V2" s="399"/>
    </row>
    <row r="3" spans="1:22" ht="24" customHeight="1" thickTop="1">
      <c r="A3" s="363" t="s">
        <v>1</v>
      </c>
      <c r="B3" s="371" t="s">
        <v>436</v>
      </c>
      <c r="C3" s="152"/>
      <c r="D3" s="152"/>
      <c r="E3" s="152"/>
      <c r="F3" s="373" t="s">
        <v>436</v>
      </c>
      <c r="G3" s="373"/>
      <c r="H3" s="152"/>
      <c r="I3" s="152"/>
      <c r="J3" s="152"/>
      <c r="K3" s="152"/>
      <c r="L3" s="363" t="s">
        <v>1</v>
      </c>
      <c r="M3" s="371" t="s">
        <v>436</v>
      </c>
      <c r="N3" s="152"/>
      <c r="O3" s="152"/>
      <c r="P3" s="152"/>
      <c r="Q3" s="373" t="s">
        <v>436</v>
      </c>
      <c r="R3" s="373"/>
      <c r="S3" s="152"/>
      <c r="T3" s="152"/>
      <c r="U3" s="152"/>
      <c r="V3" s="152"/>
    </row>
    <row r="4" spans="1:22" ht="17.25" customHeight="1">
      <c r="A4" s="400"/>
      <c r="B4" s="401"/>
      <c r="C4" s="402" t="s">
        <v>269</v>
      </c>
      <c r="D4" s="402"/>
      <c r="E4" s="401" t="s">
        <v>27</v>
      </c>
      <c r="F4" s="402" t="s">
        <v>274</v>
      </c>
      <c r="G4" s="402"/>
      <c r="H4" s="401" t="s">
        <v>27</v>
      </c>
      <c r="I4" s="402" t="s">
        <v>270</v>
      </c>
      <c r="J4" s="402"/>
      <c r="K4" s="401" t="s">
        <v>27</v>
      </c>
      <c r="L4" s="400"/>
      <c r="M4" s="401"/>
      <c r="N4" s="402" t="s">
        <v>271</v>
      </c>
      <c r="O4" s="402"/>
      <c r="P4" s="401" t="s">
        <v>27</v>
      </c>
      <c r="Q4" s="402" t="s">
        <v>272</v>
      </c>
      <c r="R4" s="402"/>
      <c r="S4" s="401" t="s">
        <v>27</v>
      </c>
      <c r="T4" s="402" t="s">
        <v>273</v>
      </c>
      <c r="U4" s="402"/>
      <c r="V4" s="401" t="s">
        <v>27</v>
      </c>
    </row>
    <row r="5" spans="1:22" ht="24" customHeight="1">
      <c r="A5" s="362"/>
      <c r="B5" s="372"/>
      <c r="C5" s="318" t="s">
        <v>331</v>
      </c>
      <c r="D5" s="318" t="s">
        <v>332</v>
      </c>
      <c r="E5" s="372"/>
      <c r="F5" s="318" t="s">
        <v>331</v>
      </c>
      <c r="G5" s="318" t="s">
        <v>332</v>
      </c>
      <c r="H5" s="372"/>
      <c r="I5" s="318" t="s">
        <v>331</v>
      </c>
      <c r="J5" s="318" t="s">
        <v>332</v>
      </c>
      <c r="K5" s="372"/>
      <c r="L5" s="362"/>
      <c r="M5" s="372"/>
      <c r="N5" s="318" t="s">
        <v>331</v>
      </c>
      <c r="O5" s="318" t="s">
        <v>332</v>
      </c>
      <c r="P5" s="372"/>
      <c r="Q5" s="318" t="s">
        <v>331</v>
      </c>
      <c r="R5" s="318" t="s">
        <v>332</v>
      </c>
      <c r="S5" s="372"/>
      <c r="T5" s="318" t="s">
        <v>331</v>
      </c>
      <c r="U5" s="318" t="s">
        <v>332</v>
      </c>
      <c r="V5" s="372"/>
    </row>
    <row r="6" spans="1:22" ht="21.95" customHeight="1">
      <c r="A6" s="45" t="s">
        <v>9</v>
      </c>
      <c r="B6" s="53">
        <v>8497.64</v>
      </c>
      <c r="C6" s="53">
        <v>0</v>
      </c>
      <c r="D6" s="53">
        <v>0</v>
      </c>
      <c r="E6" s="53">
        <f t="shared" ref="E6:E24" si="0">SUM(C6:D6)</f>
        <v>0</v>
      </c>
      <c r="F6" s="347">
        <v>23</v>
      </c>
      <c r="G6" s="53">
        <v>931.35000000000014</v>
      </c>
      <c r="H6" s="53">
        <f t="shared" ref="H6:H24" si="1">SUM(F6:G6)</f>
        <v>954.35000000000014</v>
      </c>
      <c r="I6" s="53">
        <v>0</v>
      </c>
      <c r="J6" s="53">
        <v>401.84999999999991</v>
      </c>
      <c r="K6" s="53">
        <f t="shared" ref="K6:K24" si="2">SUM(I6:J6)</f>
        <v>401.84999999999991</v>
      </c>
      <c r="L6" s="45" t="s">
        <v>9</v>
      </c>
      <c r="M6" s="53">
        <v>8497.64</v>
      </c>
      <c r="N6" s="53">
        <v>0</v>
      </c>
      <c r="O6" s="53">
        <v>17</v>
      </c>
      <c r="P6" s="53">
        <f t="shared" ref="P6:P24" si="3">SUM(N6:O6)</f>
        <v>17</v>
      </c>
      <c r="Q6" s="53">
        <v>0</v>
      </c>
      <c r="R6" s="53">
        <v>577.25000000000023</v>
      </c>
      <c r="S6" s="53">
        <f t="shared" ref="S6:S24" si="4">SUM(Q6:R6)</f>
        <v>577.25000000000023</v>
      </c>
      <c r="T6" s="53">
        <v>2372.35</v>
      </c>
      <c r="U6" s="53">
        <v>4174.8399999999992</v>
      </c>
      <c r="V6" s="53">
        <f t="shared" ref="V6:V24" si="5">SUM(T6:U6)</f>
        <v>6547.1899999999987</v>
      </c>
    </row>
    <row r="7" spans="1:22" ht="21.95" customHeight="1">
      <c r="A7" s="43" t="s">
        <v>10</v>
      </c>
      <c r="B7" s="62">
        <v>22269.208999999981</v>
      </c>
      <c r="C7" s="62">
        <v>1264.55</v>
      </c>
      <c r="D7" s="62">
        <v>300</v>
      </c>
      <c r="E7" s="62">
        <f t="shared" si="0"/>
        <v>1564.55</v>
      </c>
      <c r="F7" s="62">
        <v>35.6</v>
      </c>
      <c r="G7" s="62">
        <v>1385.9269999999997</v>
      </c>
      <c r="H7" s="62">
        <f t="shared" si="1"/>
        <v>1421.5269999999996</v>
      </c>
      <c r="I7" s="62">
        <v>41</v>
      </c>
      <c r="J7" s="62">
        <v>1314.4350000000002</v>
      </c>
      <c r="K7" s="62">
        <f t="shared" si="2"/>
        <v>1355.4350000000002</v>
      </c>
      <c r="L7" s="43" t="s">
        <v>10</v>
      </c>
      <c r="M7" s="62">
        <v>22269.208999999981</v>
      </c>
      <c r="N7" s="62">
        <v>0</v>
      </c>
      <c r="O7" s="62">
        <v>17.033999999999999</v>
      </c>
      <c r="P7" s="62">
        <f t="shared" si="3"/>
        <v>17.033999999999999</v>
      </c>
      <c r="Q7" s="62">
        <v>0.1</v>
      </c>
      <c r="R7" s="62">
        <v>486.56000000000012</v>
      </c>
      <c r="S7" s="62">
        <f t="shared" si="4"/>
        <v>486.66000000000014</v>
      </c>
      <c r="T7" s="62">
        <v>926.54</v>
      </c>
      <c r="U7" s="62">
        <v>16497.462999999978</v>
      </c>
      <c r="V7" s="62">
        <f t="shared" si="5"/>
        <v>17424.002999999979</v>
      </c>
    </row>
    <row r="8" spans="1:22" ht="21.95" customHeight="1">
      <c r="A8" s="43" t="s">
        <v>11</v>
      </c>
      <c r="B8" s="62">
        <v>15998.203000000003</v>
      </c>
      <c r="C8" s="62">
        <v>1.85</v>
      </c>
      <c r="D8" s="62">
        <v>320</v>
      </c>
      <c r="E8" s="62">
        <f t="shared" si="0"/>
        <v>321.85000000000002</v>
      </c>
      <c r="F8" s="62">
        <v>0</v>
      </c>
      <c r="G8" s="62">
        <v>1632.3229999999996</v>
      </c>
      <c r="H8" s="62">
        <f t="shared" si="1"/>
        <v>1632.3229999999996</v>
      </c>
      <c r="I8" s="62">
        <v>0</v>
      </c>
      <c r="J8" s="62">
        <v>3699.860000000001</v>
      </c>
      <c r="K8" s="62">
        <f t="shared" si="2"/>
        <v>3699.860000000001</v>
      </c>
      <c r="L8" s="43" t="s">
        <v>11</v>
      </c>
      <c r="M8" s="62">
        <v>15998.203000000003</v>
      </c>
      <c r="N8" s="62">
        <v>0</v>
      </c>
      <c r="O8" s="62">
        <v>1059.72</v>
      </c>
      <c r="P8" s="62">
        <f t="shared" si="3"/>
        <v>1059.72</v>
      </c>
      <c r="Q8" s="62">
        <v>0</v>
      </c>
      <c r="R8" s="62">
        <v>195.60000000000002</v>
      </c>
      <c r="S8" s="62">
        <f t="shared" si="4"/>
        <v>195.60000000000002</v>
      </c>
      <c r="T8" s="62">
        <v>0</v>
      </c>
      <c r="U8" s="62">
        <v>9088.8500000000022</v>
      </c>
      <c r="V8" s="62">
        <f t="shared" si="5"/>
        <v>9088.8500000000022</v>
      </c>
    </row>
    <row r="9" spans="1:22" ht="21.95" customHeight="1">
      <c r="A9" s="43" t="s">
        <v>12</v>
      </c>
      <c r="B9" s="62">
        <v>18103.095000000001</v>
      </c>
      <c r="C9" s="62">
        <v>0</v>
      </c>
      <c r="D9" s="62">
        <v>15000</v>
      </c>
      <c r="E9" s="62">
        <f t="shared" si="0"/>
        <v>15000</v>
      </c>
      <c r="F9" s="62">
        <v>1</v>
      </c>
      <c r="G9" s="62">
        <v>1499</v>
      </c>
      <c r="H9" s="62">
        <f t="shared" si="1"/>
        <v>1500</v>
      </c>
      <c r="I9" s="62">
        <v>0</v>
      </c>
      <c r="J9" s="62">
        <v>92</v>
      </c>
      <c r="K9" s="62">
        <f t="shared" si="2"/>
        <v>92</v>
      </c>
      <c r="L9" s="43" t="s">
        <v>12</v>
      </c>
      <c r="M9" s="62">
        <v>18103.095000000001</v>
      </c>
      <c r="N9" s="62">
        <v>0.04</v>
      </c>
      <c r="O9" s="62">
        <v>6</v>
      </c>
      <c r="P9" s="62">
        <f t="shared" si="3"/>
        <v>6.04</v>
      </c>
      <c r="Q9" s="62">
        <v>1</v>
      </c>
      <c r="R9" s="62">
        <v>14.999999999999996</v>
      </c>
      <c r="S9" s="62">
        <f t="shared" si="4"/>
        <v>15.999999999999996</v>
      </c>
      <c r="T9" s="62">
        <v>0</v>
      </c>
      <c r="U9" s="62">
        <v>1489.0550000000003</v>
      </c>
      <c r="V9" s="62">
        <f t="shared" si="5"/>
        <v>1489.0550000000003</v>
      </c>
    </row>
    <row r="10" spans="1:22" ht="21.95" customHeight="1">
      <c r="A10" s="43" t="s">
        <v>13</v>
      </c>
      <c r="B10" s="62">
        <v>30837.047000000002</v>
      </c>
      <c r="C10" s="62">
        <v>0</v>
      </c>
      <c r="D10" s="62">
        <v>171.95</v>
      </c>
      <c r="E10" s="62">
        <f t="shared" si="0"/>
        <v>171.95</v>
      </c>
      <c r="F10" s="62">
        <v>0</v>
      </c>
      <c r="G10" s="62">
        <v>732.0899999999998</v>
      </c>
      <c r="H10" s="62">
        <f t="shared" si="1"/>
        <v>732.0899999999998</v>
      </c>
      <c r="I10" s="62">
        <v>0</v>
      </c>
      <c r="J10" s="62">
        <v>2070.85</v>
      </c>
      <c r="K10" s="62">
        <f t="shared" si="2"/>
        <v>2070.85</v>
      </c>
      <c r="L10" s="43" t="s">
        <v>13</v>
      </c>
      <c r="M10" s="62">
        <v>30837.047000000002</v>
      </c>
      <c r="N10" s="62">
        <v>0</v>
      </c>
      <c r="O10" s="62">
        <v>366.93199999999996</v>
      </c>
      <c r="P10" s="62">
        <f t="shared" si="3"/>
        <v>366.93199999999996</v>
      </c>
      <c r="Q10" s="62">
        <v>0</v>
      </c>
      <c r="R10" s="62">
        <v>7001.0750000000035</v>
      </c>
      <c r="S10" s="62">
        <f t="shared" si="4"/>
        <v>7001.0750000000035</v>
      </c>
      <c r="T10" s="62">
        <v>1.2999999999999998</v>
      </c>
      <c r="U10" s="62">
        <v>20492.849999999999</v>
      </c>
      <c r="V10" s="62">
        <f t="shared" si="5"/>
        <v>20494.149999999998</v>
      </c>
    </row>
    <row r="11" spans="1:22" ht="21.95" customHeight="1">
      <c r="A11" s="43" t="s">
        <v>14</v>
      </c>
      <c r="B11" s="62">
        <v>264.85300000000001</v>
      </c>
      <c r="C11" s="62">
        <v>2E-3</v>
      </c>
      <c r="D11" s="62">
        <v>0</v>
      </c>
      <c r="E11" s="62">
        <f t="shared" si="0"/>
        <v>2E-3</v>
      </c>
      <c r="F11" s="62">
        <v>0</v>
      </c>
      <c r="G11" s="62">
        <v>9</v>
      </c>
      <c r="H11" s="62">
        <f t="shared" si="1"/>
        <v>9</v>
      </c>
      <c r="I11" s="62">
        <v>0</v>
      </c>
      <c r="J11" s="62">
        <v>140.04999999999998</v>
      </c>
      <c r="K11" s="62">
        <f t="shared" si="2"/>
        <v>140.04999999999998</v>
      </c>
      <c r="L11" s="43" t="s">
        <v>14</v>
      </c>
      <c r="M11" s="62">
        <v>264.85300000000001</v>
      </c>
      <c r="N11" s="62">
        <v>0</v>
      </c>
      <c r="O11" s="62">
        <v>11.501000000000001</v>
      </c>
      <c r="P11" s="62">
        <f t="shared" si="3"/>
        <v>11.501000000000001</v>
      </c>
      <c r="Q11" s="62">
        <v>0</v>
      </c>
      <c r="R11" s="62">
        <v>16</v>
      </c>
      <c r="S11" s="62">
        <f t="shared" si="4"/>
        <v>16</v>
      </c>
      <c r="T11" s="62">
        <v>0</v>
      </c>
      <c r="U11" s="62">
        <v>88.3</v>
      </c>
      <c r="V11" s="62">
        <f t="shared" si="5"/>
        <v>88.3</v>
      </c>
    </row>
    <row r="12" spans="1:22" ht="21.95" customHeight="1">
      <c r="A12" s="43" t="s">
        <v>15</v>
      </c>
      <c r="B12" s="62">
        <v>17624.862999999998</v>
      </c>
      <c r="C12" s="62">
        <v>0</v>
      </c>
      <c r="D12" s="62">
        <v>16057</v>
      </c>
      <c r="E12" s="62">
        <f t="shared" si="0"/>
        <v>16057</v>
      </c>
      <c r="F12" s="62">
        <v>0</v>
      </c>
      <c r="G12" s="62">
        <v>8.68</v>
      </c>
      <c r="H12" s="62">
        <f t="shared" si="1"/>
        <v>8.68</v>
      </c>
      <c r="I12" s="62">
        <v>0</v>
      </c>
      <c r="J12" s="62">
        <v>109.00000000000003</v>
      </c>
      <c r="K12" s="62">
        <f t="shared" si="2"/>
        <v>109.00000000000003</v>
      </c>
      <c r="L12" s="43" t="s">
        <v>15</v>
      </c>
      <c r="M12" s="62">
        <v>17624.862999999998</v>
      </c>
      <c r="N12" s="62">
        <v>0</v>
      </c>
      <c r="O12" s="62">
        <v>187</v>
      </c>
      <c r="P12" s="62">
        <f t="shared" si="3"/>
        <v>187</v>
      </c>
      <c r="Q12" s="62">
        <v>0</v>
      </c>
      <c r="R12" s="62">
        <v>344.85</v>
      </c>
      <c r="S12" s="62">
        <f t="shared" si="4"/>
        <v>344.85</v>
      </c>
      <c r="T12" s="62">
        <v>0</v>
      </c>
      <c r="U12" s="62">
        <v>918.33299999999974</v>
      </c>
      <c r="V12" s="62">
        <f t="shared" si="5"/>
        <v>918.33299999999974</v>
      </c>
    </row>
    <row r="13" spans="1:22" ht="21.95" customHeight="1">
      <c r="A13" s="43" t="s">
        <v>16</v>
      </c>
      <c r="B13" s="62">
        <v>93453.773000000016</v>
      </c>
      <c r="C13" s="62">
        <v>0.5</v>
      </c>
      <c r="D13" s="62">
        <v>71.2</v>
      </c>
      <c r="E13" s="62">
        <f t="shared" si="0"/>
        <v>71.7</v>
      </c>
      <c r="F13" s="62">
        <v>300.55</v>
      </c>
      <c r="G13" s="62">
        <v>454.65700000000004</v>
      </c>
      <c r="H13" s="62">
        <f t="shared" si="1"/>
        <v>755.20700000000011</v>
      </c>
      <c r="I13" s="62">
        <v>13680</v>
      </c>
      <c r="J13" s="62">
        <v>66219.657999999996</v>
      </c>
      <c r="K13" s="62">
        <f t="shared" si="2"/>
        <v>79899.657999999996</v>
      </c>
      <c r="L13" s="43" t="s">
        <v>16</v>
      </c>
      <c r="M13" s="62">
        <v>93453.773000000016</v>
      </c>
      <c r="N13" s="62">
        <v>773</v>
      </c>
      <c r="O13" s="62">
        <v>172.56999999999996</v>
      </c>
      <c r="P13" s="62">
        <f t="shared" si="3"/>
        <v>945.56999999999994</v>
      </c>
      <c r="Q13" s="62">
        <v>0</v>
      </c>
      <c r="R13" s="62">
        <v>744.4</v>
      </c>
      <c r="S13" s="62">
        <f t="shared" si="4"/>
        <v>744.4</v>
      </c>
      <c r="T13" s="62">
        <v>925.07499999999993</v>
      </c>
      <c r="U13" s="62">
        <v>10112.153000000013</v>
      </c>
      <c r="V13" s="62">
        <f t="shared" si="5"/>
        <v>11037.228000000014</v>
      </c>
    </row>
    <row r="14" spans="1:22" ht="21.95" customHeight="1">
      <c r="A14" s="43" t="s">
        <v>17</v>
      </c>
      <c r="B14" s="62">
        <v>28360.19</v>
      </c>
      <c r="C14" s="62">
        <v>0</v>
      </c>
      <c r="D14" s="62">
        <v>90</v>
      </c>
      <c r="E14" s="62">
        <f t="shared" si="0"/>
        <v>90</v>
      </c>
      <c r="F14" s="62">
        <v>0</v>
      </c>
      <c r="G14" s="62">
        <v>39.749999999999993</v>
      </c>
      <c r="H14" s="62">
        <f t="shared" si="1"/>
        <v>39.749999999999993</v>
      </c>
      <c r="I14" s="62">
        <v>3</v>
      </c>
      <c r="J14" s="62">
        <v>6432.63</v>
      </c>
      <c r="K14" s="62">
        <f t="shared" si="2"/>
        <v>6435.63</v>
      </c>
      <c r="L14" s="43" t="s">
        <v>17</v>
      </c>
      <c r="M14" s="62">
        <v>28360.19</v>
      </c>
      <c r="N14" s="62">
        <v>0</v>
      </c>
      <c r="O14" s="62">
        <v>10800</v>
      </c>
      <c r="P14" s="62">
        <f t="shared" si="3"/>
        <v>10800</v>
      </c>
      <c r="Q14" s="62">
        <v>0</v>
      </c>
      <c r="R14" s="62">
        <v>8.3719999999999999</v>
      </c>
      <c r="S14" s="62">
        <f t="shared" si="4"/>
        <v>8.3719999999999999</v>
      </c>
      <c r="T14" s="62">
        <v>0</v>
      </c>
      <c r="U14" s="62">
        <v>10986.437999999996</v>
      </c>
      <c r="V14" s="62">
        <f t="shared" si="5"/>
        <v>10986.437999999996</v>
      </c>
    </row>
    <row r="15" spans="1:22" ht="21.95" customHeight="1">
      <c r="A15" s="43" t="s">
        <v>18</v>
      </c>
      <c r="B15" s="62">
        <v>2489.3100000000004</v>
      </c>
      <c r="C15" s="62">
        <v>24</v>
      </c>
      <c r="D15" s="62">
        <v>1500</v>
      </c>
      <c r="E15" s="62">
        <f t="shared" si="0"/>
        <v>1524</v>
      </c>
      <c r="F15" s="62">
        <v>0</v>
      </c>
      <c r="G15" s="62">
        <v>105.08000000000004</v>
      </c>
      <c r="H15" s="62">
        <f t="shared" si="1"/>
        <v>105.08000000000004</v>
      </c>
      <c r="I15" s="62">
        <v>0</v>
      </c>
      <c r="J15" s="62">
        <v>273.48</v>
      </c>
      <c r="K15" s="62">
        <f t="shared" si="2"/>
        <v>273.48</v>
      </c>
      <c r="L15" s="43" t="s">
        <v>18</v>
      </c>
      <c r="M15" s="62">
        <v>2489.3100000000004</v>
      </c>
      <c r="N15" s="62">
        <v>0</v>
      </c>
      <c r="O15" s="62">
        <v>3.1</v>
      </c>
      <c r="P15" s="62">
        <f t="shared" si="3"/>
        <v>3.1</v>
      </c>
      <c r="Q15" s="62">
        <v>0</v>
      </c>
      <c r="R15" s="62">
        <v>28.400000000000002</v>
      </c>
      <c r="S15" s="62">
        <f t="shared" si="4"/>
        <v>28.400000000000002</v>
      </c>
      <c r="T15" s="62">
        <v>200.9</v>
      </c>
      <c r="U15" s="62">
        <v>354.34999999999997</v>
      </c>
      <c r="V15" s="62">
        <f t="shared" si="5"/>
        <v>555.25</v>
      </c>
    </row>
    <row r="16" spans="1:22" ht="21.95" customHeight="1">
      <c r="A16" s="43" t="s">
        <v>19</v>
      </c>
      <c r="B16" s="62">
        <v>7527</v>
      </c>
      <c r="C16" s="62">
        <v>0</v>
      </c>
      <c r="D16" s="62">
        <v>0</v>
      </c>
      <c r="E16" s="62">
        <f t="shared" si="0"/>
        <v>0</v>
      </c>
      <c r="F16" s="62">
        <v>1</v>
      </c>
      <c r="G16" s="62">
        <v>1</v>
      </c>
      <c r="H16" s="62">
        <f t="shared" si="1"/>
        <v>2</v>
      </c>
      <c r="I16" s="62">
        <v>0</v>
      </c>
      <c r="J16" s="62">
        <v>753</v>
      </c>
      <c r="K16" s="62">
        <f t="shared" si="2"/>
        <v>753</v>
      </c>
      <c r="L16" s="43" t="s">
        <v>19</v>
      </c>
      <c r="M16" s="62">
        <v>7527</v>
      </c>
      <c r="N16" s="62">
        <v>0</v>
      </c>
      <c r="O16" s="62">
        <v>0</v>
      </c>
      <c r="P16" s="62">
        <f t="shared" si="3"/>
        <v>0</v>
      </c>
      <c r="Q16" s="62">
        <v>0</v>
      </c>
      <c r="R16" s="62">
        <v>1</v>
      </c>
      <c r="S16" s="62">
        <f t="shared" si="4"/>
        <v>1</v>
      </c>
      <c r="T16" s="62">
        <v>0</v>
      </c>
      <c r="U16" s="62">
        <v>6771</v>
      </c>
      <c r="V16" s="62">
        <f t="shared" si="5"/>
        <v>6771</v>
      </c>
    </row>
    <row r="17" spans="1:29" ht="21.95" customHeight="1">
      <c r="A17" s="43" t="s">
        <v>20</v>
      </c>
      <c r="B17" s="62">
        <v>9829.9170000000013</v>
      </c>
      <c r="C17" s="62">
        <v>35</v>
      </c>
      <c r="D17" s="62">
        <v>1.2</v>
      </c>
      <c r="E17" s="62">
        <f t="shared" si="0"/>
        <v>36.200000000000003</v>
      </c>
      <c r="F17" s="62">
        <v>501.5</v>
      </c>
      <c r="G17" s="62">
        <v>96.100000000000023</v>
      </c>
      <c r="H17" s="62">
        <f t="shared" si="1"/>
        <v>597.6</v>
      </c>
      <c r="I17" s="62">
        <v>0</v>
      </c>
      <c r="J17" s="62">
        <v>1093</v>
      </c>
      <c r="K17" s="62">
        <f t="shared" si="2"/>
        <v>1093</v>
      </c>
      <c r="L17" s="43" t="s">
        <v>20</v>
      </c>
      <c r="M17" s="62">
        <v>9829.9170000000013</v>
      </c>
      <c r="N17" s="62">
        <v>0</v>
      </c>
      <c r="O17" s="62">
        <v>8.4</v>
      </c>
      <c r="P17" s="62">
        <f t="shared" si="3"/>
        <v>8.4</v>
      </c>
      <c r="Q17" s="62">
        <v>0</v>
      </c>
      <c r="R17" s="62">
        <v>1511.8999999999996</v>
      </c>
      <c r="S17" s="62">
        <f t="shared" si="4"/>
        <v>1511.8999999999996</v>
      </c>
      <c r="T17" s="62">
        <v>962.3</v>
      </c>
      <c r="U17" s="62">
        <v>5620.5170000000016</v>
      </c>
      <c r="V17" s="62">
        <f t="shared" si="5"/>
        <v>6582.8170000000018</v>
      </c>
    </row>
    <row r="18" spans="1:29" ht="21.95" customHeight="1">
      <c r="A18" s="43" t="s">
        <v>21</v>
      </c>
      <c r="B18" s="62">
        <v>101084.264</v>
      </c>
      <c r="C18" s="62">
        <v>0</v>
      </c>
      <c r="D18" s="62">
        <v>4.4700000000000006</v>
      </c>
      <c r="E18" s="62">
        <f t="shared" si="0"/>
        <v>4.4700000000000006</v>
      </c>
      <c r="F18" s="62">
        <v>0</v>
      </c>
      <c r="G18" s="62">
        <v>87.249999999999986</v>
      </c>
      <c r="H18" s="62">
        <f t="shared" si="1"/>
        <v>87.249999999999986</v>
      </c>
      <c r="I18" s="62">
        <v>0</v>
      </c>
      <c r="J18" s="62">
        <v>152.66</v>
      </c>
      <c r="K18" s="62">
        <f t="shared" si="2"/>
        <v>152.66</v>
      </c>
      <c r="L18" s="43" t="s">
        <v>21</v>
      </c>
      <c r="M18" s="62">
        <v>101084.264</v>
      </c>
      <c r="N18" s="62">
        <v>0</v>
      </c>
      <c r="O18" s="62">
        <v>3</v>
      </c>
      <c r="P18" s="62">
        <f t="shared" si="3"/>
        <v>3</v>
      </c>
      <c r="Q18" s="62">
        <v>0</v>
      </c>
      <c r="R18" s="62">
        <v>3.8840000000000003</v>
      </c>
      <c r="S18" s="62">
        <f t="shared" si="4"/>
        <v>3.8840000000000003</v>
      </c>
      <c r="T18" s="62">
        <v>96176</v>
      </c>
      <c r="U18" s="62">
        <v>4657.0000000000009</v>
      </c>
      <c r="V18" s="62">
        <f t="shared" si="5"/>
        <v>100833</v>
      </c>
    </row>
    <row r="19" spans="1:29" ht="21.95" customHeight="1">
      <c r="A19" s="43" t="s">
        <v>22</v>
      </c>
      <c r="B19" s="62">
        <v>163.09999999999994</v>
      </c>
      <c r="C19" s="62">
        <v>0</v>
      </c>
      <c r="D19" s="62">
        <v>0</v>
      </c>
      <c r="E19" s="62">
        <f t="shared" si="0"/>
        <v>0</v>
      </c>
      <c r="F19" s="62">
        <v>0</v>
      </c>
      <c r="G19" s="62">
        <v>0</v>
      </c>
      <c r="H19" s="62">
        <f t="shared" si="1"/>
        <v>0</v>
      </c>
      <c r="I19" s="62">
        <v>0</v>
      </c>
      <c r="J19" s="62">
        <v>10</v>
      </c>
      <c r="K19" s="62">
        <f t="shared" si="2"/>
        <v>10</v>
      </c>
      <c r="L19" s="43" t="s">
        <v>22</v>
      </c>
      <c r="M19" s="62">
        <v>163.09999999999994</v>
      </c>
      <c r="N19" s="62">
        <v>0</v>
      </c>
      <c r="O19" s="62">
        <v>0</v>
      </c>
      <c r="P19" s="62">
        <f t="shared" si="3"/>
        <v>0</v>
      </c>
      <c r="Q19" s="62">
        <v>0</v>
      </c>
      <c r="R19" s="62">
        <v>1</v>
      </c>
      <c r="S19" s="62">
        <f t="shared" si="4"/>
        <v>1</v>
      </c>
      <c r="T19" s="62">
        <v>0</v>
      </c>
      <c r="U19" s="62">
        <v>152.09999999999994</v>
      </c>
      <c r="V19" s="62">
        <f t="shared" si="5"/>
        <v>152.09999999999994</v>
      </c>
    </row>
    <row r="20" spans="1:29" ht="21.95" customHeight="1">
      <c r="A20" s="43" t="s">
        <v>23</v>
      </c>
      <c r="B20" s="111">
        <v>10292.181000000002</v>
      </c>
      <c r="C20" s="62">
        <v>324</v>
      </c>
      <c r="D20" s="62">
        <v>0</v>
      </c>
      <c r="E20" s="62">
        <f t="shared" si="0"/>
        <v>324</v>
      </c>
      <c r="F20" s="62">
        <v>6.1440000000000001</v>
      </c>
      <c r="G20" s="62">
        <v>644.76600000000019</v>
      </c>
      <c r="H20" s="62">
        <f t="shared" si="1"/>
        <v>650.9100000000002</v>
      </c>
      <c r="I20" s="62">
        <v>0</v>
      </c>
      <c r="J20" s="62">
        <v>118.82399999999996</v>
      </c>
      <c r="K20" s="62">
        <f t="shared" si="2"/>
        <v>118.82399999999996</v>
      </c>
      <c r="L20" s="43" t="s">
        <v>23</v>
      </c>
      <c r="M20" s="111">
        <v>10292.181000000002</v>
      </c>
      <c r="N20" s="62">
        <v>0</v>
      </c>
      <c r="O20" s="62">
        <v>0</v>
      </c>
      <c r="P20" s="62">
        <f t="shared" si="3"/>
        <v>0</v>
      </c>
      <c r="Q20" s="62">
        <v>0</v>
      </c>
      <c r="R20" s="62">
        <v>0.43</v>
      </c>
      <c r="S20" s="62">
        <f t="shared" si="4"/>
        <v>0.43</v>
      </c>
      <c r="T20" s="62">
        <v>657.15200000000004</v>
      </c>
      <c r="U20" s="62">
        <v>8540.8650000000016</v>
      </c>
      <c r="V20" s="62">
        <f t="shared" si="5"/>
        <v>9198.0170000000016</v>
      </c>
    </row>
    <row r="21" spans="1:29" ht="21.95" customHeight="1">
      <c r="A21" s="43" t="s">
        <v>24</v>
      </c>
      <c r="B21" s="117">
        <v>6261.9250000000002</v>
      </c>
      <c r="C21" s="62">
        <v>0</v>
      </c>
      <c r="D21" s="62">
        <v>0</v>
      </c>
      <c r="E21" s="62">
        <f t="shared" si="0"/>
        <v>0</v>
      </c>
      <c r="F21" s="62">
        <v>0</v>
      </c>
      <c r="G21" s="62">
        <v>532.20999999999992</v>
      </c>
      <c r="H21" s="62">
        <f t="shared" si="1"/>
        <v>532.20999999999992</v>
      </c>
      <c r="I21" s="62">
        <v>0</v>
      </c>
      <c r="J21" s="62">
        <v>1796.6570000000002</v>
      </c>
      <c r="K21" s="62">
        <f t="shared" si="2"/>
        <v>1796.6570000000002</v>
      </c>
      <c r="L21" s="43" t="s">
        <v>24</v>
      </c>
      <c r="M21" s="117">
        <v>6261.9250000000002</v>
      </c>
      <c r="N21" s="62">
        <v>137.95099999999999</v>
      </c>
      <c r="O21" s="62">
        <v>0</v>
      </c>
      <c r="P21" s="62">
        <f t="shared" si="3"/>
        <v>137.95099999999999</v>
      </c>
      <c r="Q21" s="62">
        <v>0</v>
      </c>
      <c r="R21" s="62">
        <v>0</v>
      </c>
      <c r="S21" s="62">
        <f t="shared" si="4"/>
        <v>0</v>
      </c>
      <c r="T21" s="62">
        <v>16.457000000000001</v>
      </c>
      <c r="U21" s="62">
        <v>3778.6499999999996</v>
      </c>
      <c r="V21" s="62">
        <f t="shared" si="5"/>
        <v>3795.1069999999995</v>
      </c>
    </row>
    <row r="22" spans="1:29" ht="21.95" customHeight="1">
      <c r="A22" s="43" t="s">
        <v>25</v>
      </c>
      <c r="B22" s="62">
        <v>995.36399999999901</v>
      </c>
      <c r="C22" s="62">
        <v>0</v>
      </c>
      <c r="D22" s="62">
        <v>0</v>
      </c>
      <c r="E22" s="62">
        <f t="shared" si="0"/>
        <v>0</v>
      </c>
      <c r="F22" s="62">
        <v>0</v>
      </c>
      <c r="G22" s="62">
        <v>147.05600000000001</v>
      </c>
      <c r="H22" s="62">
        <f t="shared" si="1"/>
        <v>147.05600000000001</v>
      </c>
      <c r="I22" s="62">
        <v>0</v>
      </c>
      <c r="J22" s="62">
        <v>21.611999999999998</v>
      </c>
      <c r="K22" s="62">
        <f t="shared" si="2"/>
        <v>21.611999999999998</v>
      </c>
      <c r="L22" s="43" t="s">
        <v>25</v>
      </c>
      <c r="M22" s="62">
        <v>995.36399999999901</v>
      </c>
      <c r="N22" s="62">
        <v>0</v>
      </c>
      <c r="O22" s="62">
        <v>0</v>
      </c>
      <c r="P22" s="62">
        <f t="shared" si="3"/>
        <v>0</v>
      </c>
      <c r="Q22" s="62">
        <v>0</v>
      </c>
      <c r="R22" s="62">
        <v>0</v>
      </c>
      <c r="S22" s="62">
        <f t="shared" si="4"/>
        <v>0</v>
      </c>
      <c r="T22" s="62">
        <v>29.341999999999995</v>
      </c>
      <c r="U22" s="62">
        <v>797.35399999999981</v>
      </c>
      <c r="V22" s="62">
        <f t="shared" si="5"/>
        <v>826.6959999999998</v>
      </c>
    </row>
    <row r="23" spans="1:29" ht="21.95" customHeight="1">
      <c r="A23" s="45" t="s">
        <v>26</v>
      </c>
      <c r="B23" s="53">
        <v>18151.539999999997</v>
      </c>
      <c r="C23" s="53">
        <v>3.5000000000000003E-2</v>
      </c>
      <c r="D23" s="53">
        <v>450.5</v>
      </c>
      <c r="E23" s="53">
        <f t="shared" si="0"/>
        <v>450.53500000000003</v>
      </c>
      <c r="F23" s="111">
        <v>1</v>
      </c>
      <c r="G23" s="53">
        <v>78.105999999999995</v>
      </c>
      <c r="H23" s="53">
        <f t="shared" si="1"/>
        <v>79.105999999999995</v>
      </c>
      <c r="I23" s="53">
        <v>0</v>
      </c>
      <c r="J23" s="53">
        <v>1765.9999999999998</v>
      </c>
      <c r="K23" s="53">
        <f t="shared" si="2"/>
        <v>1765.9999999999998</v>
      </c>
      <c r="L23" s="45" t="s">
        <v>26</v>
      </c>
      <c r="M23" s="53">
        <v>18151.539999999997</v>
      </c>
      <c r="N23" s="53">
        <v>0</v>
      </c>
      <c r="O23" s="53">
        <v>19.2</v>
      </c>
      <c r="P23" s="53">
        <f t="shared" si="3"/>
        <v>19.2</v>
      </c>
      <c r="Q23" s="53">
        <v>0</v>
      </c>
      <c r="R23" s="53">
        <v>128.72200000000004</v>
      </c>
      <c r="S23" s="53">
        <f t="shared" si="4"/>
        <v>128.72200000000004</v>
      </c>
      <c r="T23" s="53">
        <v>2.12</v>
      </c>
      <c r="U23" s="53">
        <v>15705.857</v>
      </c>
      <c r="V23" s="53">
        <f t="shared" si="5"/>
        <v>15707.977000000001</v>
      </c>
      <c r="W23" s="62"/>
      <c r="X23" s="11"/>
      <c r="Y23" s="62"/>
    </row>
    <row r="24" spans="1:29" ht="21.95" customHeight="1" thickBot="1">
      <c r="A24" s="345" t="s">
        <v>27</v>
      </c>
      <c r="B24" s="324">
        <v>392203.47399999987</v>
      </c>
      <c r="C24" s="324">
        <f>SUM(C6:C23)</f>
        <v>1649.9369999999999</v>
      </c>
      <c r="D24" s="324">
        <f>SUM(D6:D23)</f>
        <v>33966.32</v>
      </c>
      <c r="E24" s="324">
        <f t="shared" si="0"/>
        <v>35616.256999999998</v>
      </c>
      <c r="F24" s="324">
        <f>SUM(F6:F23)</f>
        <v>869.7940000000001</v>
      </c>
      <c r="G24" s="324">
        <f>SUM(G6:G23)</f>
        <v>8384.3450000000012</v>
      </c>
      <c r="H24" s="324">
        <f t="shared" si="1"/>
        <v>9254.139000000001</v>
      </c>
      <c r="I24" s="324">
        <f>SUM(I6:I23)</f>
        <v>13724</v>
      </c>
      <c r="J24" s="324">
        <f>SUM(J6:J23)</f>
        <v>86465.565999999992</v>
      </c>
      <c r="K24" s="324">
        <f t="shared" si="2"/>
        <v>100189.56599999999</v>
      </c>
      <c r="L24" s="345" t="s">
        <v>27</v>
      </c>
      <c r="M24" s="324">
        <f>SUM(M6:M23)</f>
        <v>392203.47399999999</v>
      </c>
      <c r="N24" s="324">
        <f>SUM(N6:N23)</f>
        <v>910.99099999999999</v>
      </c>
      <c r="O24" s="324">
        <f>SUM(O6:O23)</f>
        <v>12671.457</v>
      </c>
      <c r="P24" s="324">
        <f t="shared" si="3"/>
        <v>13582.448</v>
      </c>
      <c r="Q24" s="324">
        <f>SUM(Q6:Q23)</f>
        <v>1.1000000000000001</v>
      </c>
      <c r="R24" s="324">
        <f>SUM(R6:R23)</f>
        <v>11064.443000000003</v>
      </c>
      <c r="S24" s="324">
        <f t="shared" si="4"/>
        <v>11065.543000000003</v>
      </c>
      <c r="T24" s="324">
        <f>SUM(T6:T23)</f>
        <v>102269.53599999999</v>
      </c>
      <c r="U24" s="324">
        <f>SUM(U6:U23)</f>
        <v>120225.97500000002</v>
      </c>
      <c r="V24" s="324">
        <f t="shared" si="5"/>
        <v>222495.511</v>
      </c>
      <c r="W24" s="62"/>
      <c r="X24" s="11"/>
      <c r="Y24" s="62"/>
    </row>
    <row r="25" spans="1:29" ht="15.75" thickTop="1">
      <c r="K25" s="3" t="s">
        <v>44</v>
      </c>
      <c r="U25" s="8"/>
      <c r="W25" s="62"/>
      <c r="X25" s="11"/>
      <c r="Y25" s="62"/>
    </row>
    <row r="26" spans="1:29" ht="15" thickBot="1">
      <c r="C26" s="148"/>
      <c r="W26" s="117"/>
      <c r="X26" s="13"/>
      <c r="Y26" s="117"/>
    </row>
    <row r="27" spans="1:29" s="328" customFormat="1" ht="19.5" customHeight="1">
      <c r="A27" s="378" t="s">
        <v>437</v>
      </c>
      <c r="B27" s="378"/>
      <c r="C27" s="378"/>
      <c r="D27" s="366">
        <v>148</v>
      </c>
      <c r="E27" s="366"/>
      <c r="F27" s="366"/>
      <c r="G27" s="366"/>
      <c r="H27" s="366"/>
      <c r="I27" s="366"/>
      <c r="J27" s="366"/>
      <c r="K27" s="352"/>
      <c r="L27" s="378" t="s">
        <v>437</v>
      </c>
      <c r="M27" s="378"/>
      <c r="N27" s="378"/>
      <c r="O27" s="366">
        <v>149</v>
      </c>
      <c r="P27" s="366"/>
      <c r="Q27" s="366"/>
      <c r="R27" s="366"/>
      <c r="S27" s="366"/>
      <c r="T27" s="366"/>
      <c r="U27" s="366"/>
      <c r="V27" s="352"/>
      <c r="W27" s="352"/>
      <c r="X27" s="352"/>
      <c r="Y27" s="352"/>
      <c r="Z27" s="352"/>
      <c r="AA27" s="352"/>
      <c r="AB27" s="352"/>
      <c r="AC27" s="352"/>
    </row>
    <row r="28" spans="1:29" ht="3" hidden="1" customHeight="1">
      <c r="W28" s="62"/>
      <c r="X28" s="11"/>
      <c r="Y28" s="62"/>
    </row>
    <row r="29" spans="1:29" hidden="1">
      <c r="W29" s="62"/>
      <c r="X29" s="11"/>
      <c r="Y29" s="62"/>
    </row>
    <row r="30" spans="1:29" hidden="1">
      <c r="W30" s="62"/>
      <c r="X30" s="11"/>
      <c r="Y30" s="62"/>
    </row>
    <row r="31" spans="1:29" hidden="1">
      <c r="W31" s="53"/>
      <c r="X31" s="10"/>
      <c r="Y31" s="53"/>
    </row>
    <row r="32" spans="1:29" ht="15" thickBot="1">
      <c r="W32" s="324"/>
      <c r="X32" s="322"/>
      <c r="Y32" s="324"/>
    </row>
    <row r="33" spans="3:6" ht="15" thickTop="1">
      <c r="C33" s="51"/>
      <c r="D33" s="51"/>
      <c r="F33" s="51"/>
    </row>
  </sheetData>
  <mergeCells count="26">
    <mergeCell ref="S4:S5"/>
    <mergeCell ref="T4:U4"/>
    <mergeCell ref="L3:L5"/>
    <mergeCell ref="M3:M5"/>
    <mergeCell ref="Q3:R3"/>
    <mergeCell ref="I4:J4"/>
    <mergeCell ref="K4:K5"/>
    <mergeCell ref="N4:O4"/>
    <mergeCell ref="P4:P5"/>
    <mergeCell ref="Q4:R4"/>
    <mergeCell ref="L27:N27"/>
    <mergeCell ref="O27:U27"/>
    <mergeCell ref="A27:C27"/>
    <mergeCell ref="D27:J27"/>
    <mergeCell ref="L1:V1"/>
    <mergeCell ref="L2:V2"/>
    <mergeCell ref="A1:K1"/>
    <mergeCell ref="A2:K2"/>
    <mergeCell ref="A3:A5"/>
    <mergeCell ref="B3:B5"/>
    <mergeCell ref="F3:G3"/>
    <mergeCell ref="V4:V5"/>
    <mergeCell ref="C4:D4"/>
    <mergeCell ref="E4:E5"/>
    <mergeCell ref="F4:G4"/>
    <mergeCell ref="H4:H5"/>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27.xml><?xml version="1.0" encoding="utf-8"?>
<worksheet xmlns="http://schemas.openxmlformats.org/spreadsheetml/2006/main" xmlns:r="http://schemas.openxmlformats.org/officeDocument/2006/relationships">
  <sheetPr>
    <tabColor rgb="FF904073"/>
  </sheetPr>
  <dimension ref="A1:BG46"/>
  <sheetViews>
    <sheetView rightToLeft="1" view="pageBreakPreview" zoomScaleSheetLayoutView="100" workbookViewId="0">
      <selection activeCell="U2" sqref="U2:AN2"/>
    </sheetView>
  </sheetViews>
  <sheetFormatPr defaultColWidth="9.125" defaultRowHeight="14.25"/>
  <cols>
    <col min="1" max="1" width="11.25" style="340" customWidth="1"/>
    <col min="2" max="2" width="9.625" style="340" customWidth="1"/>
    <col min="3" max="3" width="7.125" style="340" customWidth="1"/>
    <col min="4" max="4" width="0.875" style="340" customWidth="1"/>
    <col min="5" max="5" width="9.125" style="340" customWidth="1"/>
    <col min="6" max="6" width="10.875" style="340" customWidth="1"/>
    <col min="7" max="7" width="6.25" style="348" customWidth="1"/>
    <col min="8" max="8" width="0.75" style="340" customWidth="1"/>
    <col min="9" max="9" width="6.875" style="340" customWidth="1"/>
    <col min="10" max="10" width="6.375" style="340" customWidth="1"/>
    <col min="11" max="11" width="1" style="340" customWidth="1"/>
    <col min="12" max="12" width="10" style="340" customWidth="1"/>
    <col min="13" max="13" width="9.875" style="340" customWidth="1"/>
    <col min="14" max="14" width="8.875" style="340" customWidth="1"/>
    <col min="15" max="15" width="8.75" style="340" customWidth="1"/>
    <col min="16" max="16" width="6.875" style="340" customWidth="1"/>
    <col min="17" max="17" width="7.375" style="340" customWidth="1"/>
    <col min="18" max="18" width="6.625" style="340" customWidth="1"/>
    <col min="19" max="19" width="6.375" style="340" customWidth="1"/>
    <col min="20" max="20" width="8.125" style="340" customWidth="1"/>
    <col min="21" max="21" width="10.875" style="340" customWidth="1"/>
    <col min="22" max="22" width="10.75" style="340" customWidth="1"/>
    <col min="23" max="23" width="7.625" style="340" customWidth="1"/>
    <col min="24" max="24" width="0.75" style="340" customWidth="1"/>
    <col min="25" max="25" width="9.625" style="340" customWidth="1"/>
    <col min="26" max="26" width="7.875" style="340" customWidth="1"/>
    <col min="27" max="27" width="7" style="340" customWidth="1"/>
    <col min="28" max="28" width="0.75" style="340" customWidth="1"/>
    <col min="29" max="29" width="6.875" style="340" customWidth="1"/>
    <col min="30" max="30" width="7.25" style="340" customWidth="1"/>
    <col min="31" max="31" width="0.75" style="340" customWidth="1"/>
    <col min="32" max="32" width="6.75" style="340" customWidth="1"/>
    <col min="33" max="33" width="7" style="340" customWidth="1"/>
    <col min="34" max="34" width="6.25" style="340" customWidth="1"/>
    <col min="35" max="35" width="7.625" style="340" customWidth="1"/>
    <col min="36" max="36" width="8.875" style="340" customWidth="1"/>
    <col min="37" max="37" width="7.25" style="340" customWidth="1"/>
    <col min="38" max="39" width="8.25" style="340" customWidth="1"/>
    <col min="40" max="40" width="8.125" style="340" customWidth="1"/>
    <col min="41" max="41" width="9.125" style="340"/>
    <col min="42" max="42" width="11" style="340" customWidth="1"/>
    <col min="43" max="16384" width="9.125" style="340"/>
  </cols>
  <sheetData>
    <row r="1" spans="1:59" ht="18.75" customHeight="1">
      <c r="A1" s="364" t="s">
        <v>208</v>
      </c>
      <c r="B1" s="364"/>
      <c r="C1" s="364"/>
      <c r="D1" s="364"/>
      <c r="E1" s="364"/>
      <c r="F1" s="364"/>
      <c r="G1" s="364"/>
      <c r="H1" s="364"/>
      <c r="I1" s="364"/>
      <c r="J1" s="364"/>
      <c r="K1" s="364"/>
      <c r="L1" s="364"/>
      <c r="M1" s="364"/>
      <c r="N1" s="364"/>
      <c r="O1" s="364"/>
      <c r="P1" s="364"/>
      <c r="Q1" s="364"/>
      <c r="R1" s="364"/>
      <c r="S1" s="364"/>
      <c r="T1" s="364"/>
      <c r="U1" s="364" t="s">
        <v>433</v>
      </c>
      <c r="V1" s="364"/>
      <c r="W1" s="364"/>
      <c r="X1" s="364"/>
      <c r="Y1" s="364"/>
      <c r="Z1" s="364"/>
      <c r="AA1" s="364"/>
      <c r="AB1" s="364"/>
      <c r="AC1" s="364"/>
      <c r="AD1" s="364"/>
      <c r="AE1" s="364"/>
      <c r="AF1" s="364"/>
      <c r="AG1" s="364"/>
      <c r="AH1" s="364"/>
      <c r="AI1" s="364"/>
      <c r="AJ1" s="364"/>
      <c r="AK1" s="364"/>
      <c r="AL1" s="364"/>
      <c r="AM1" s="364"/>
      <c r="AN1" s="364"/>
    </row>
    <row r="2" spans="1:59" ht="25.5" customHeight="1" thickBot="1">
      <c r="A2" s="392" t="s">
        <v>476</v>
      </c>
      <c r="B2" s="392"/>
      <c r="C2" s="392"/>
      <c r="D2" s="392"/>
      <c r="E2" s="392"/>
      <c r="F2" s="392"/>
      <c r="G2" s="392"/>
      <c r="H2" s="392"/>
      <c r="I2" s="392"/>
      <c r="J2" s="392"/>
      <c r="K2" s="392"/>
      <c r="L2" s="392"/>
      <c r="M2" s="392"/>
      <c r="N2" s="392"/>
      <c r="O2" s="392"/>
      <c r="P2" s="392"/>
      <c r="Q2" s="392"/>
      <c r="R2" s="392"/>
      <c r="S2" s="392"/>
      <c r="T2" s="392"/>
      <c r="U2" s="392" t="s">
        <v>476</v>
      </c>
      <c r="V2" s="392"/>
      <c r="W2" s="392"/>
      <c r="X2" s="392"/>
      <c r="Y2" s="392"/>
      <c r="Z2" s="392"/>
      <c r="AA2" s="392"/>
      <c r="AB2" s="392"/>
      <c r="AC2" s="392"/>
      <c r="AD2" s="392"/>
      <c r="AE2" s="392"/>
      <c r="AF2" s="392"/>
      <c r="AG2" s="392"/>
      <c r="AH2" s="392"/>
      <c r="AI2" s="392"/>
      <c r="AJ2" s="392"/>
      <c r="AK2" s="392"/>
      <c r="AL2" s="392"/>
      <c r="AM2" s="392"/>
      <c r="AN2" s="392"/>
    </row>
    <row r="3" spans="1:59" ht="36.75" customHeight="1" thickTop="1">
      <c r="A3" s="363" t="s">
        <v>1</v>
      </c>
      <c r="B3" s="380" t="s">
        <v>183</v>
      </c>
      <c r="C3" s="380"/>
      <c r="D3" s="339"/>
      <c r="E3" s="382" t="s">
        <v>142</v>
      </c>
      <c r="F3" s="382" t="s">
        <v>184</v>
      </c>
      <c r="G3" s="382"/>
      <c r="H3" s="339"/>
      <c r="I3" s="382" t="s">
        <v>185</v>
      </c>
      <c r="J3" s="382"/>
      <c r="K3" s="341"/>
      <c r="L3" s="373" t="s">
        <v>121</v>
      </c>
      <c r="M3" s="373"/>
      <c r="N3" s="373"/>
      <c r="O3" s="373"/>
      <c r="P3" s="373"/>
      <c r="Q3" s="373"/>
      <c r="R3" s="373"/>
      <c r="S3" s="373"/>
      <c r="T3" s="373"/>
      <c r="U3" s="363" t="s">
        <v>1</v>
      </c>
      <c r="V3" s="380" t="s">
        <v>183</v>
      </c>
      <c r="W3" s="380"/>
      <c r="X3" s="339"/>
      <c r="Y3" s="382" t="s">
        <v>142</v>
      </c>
      <c r="Z3" s="382" t="s">
        <v>184</v>
      </c>
      <c r="AA3" s="382"/>
      <c r="AB3" s="339"/>
      <c r="AC3" s="382" t="s">
        <v>185</v>
      </c>
      <c r="AD3" s="382"/>
      <c r="AE3" s="341"/>
      <c r="AF3" s="373" t="s">
        <v>121</v>
      </c>
      <c r="AG3" s="373"/>
      <c r="AH3" s="373"/>
      <c r="AI3" s="373"/>
      <c r="AJ3" s="373"/>
      <c r="AK3" s="373"/>
      <c r="AL3" s="373"/>
      <c r="AM3" s="373"/>
      <c r="AN3" s="373"/>
    </row>
    <row r="4" spans="1:59" ht="42.75" customHeight="1">
      <c r="A4" s="391"/>
      <c r="B4" s="344" t="s">
        <v>68</v>
      </c>
      <c r="C4" s="318" t="s">
        <v>129</v>
      </c>
      <c r="D4" s="22"/>
      <c r="E4" s="388"/>
      <c r="F4" s="318" t="s">
        <v>133</v>
      </c>
      <c r="G4" s="318" t="s">
        <v>129</v>
      </c>
      <c r="H4" s="344"/>
      <c r="I4" s="318" t="s">
        <v>133</v>
      </c>
      <c r="J4" s="318" t="s">
        <v>129</v>
      </c>
      <c r="K4" s="344"/>
      <c r="L4" s="21" t="s">
        <v>275</v>
      </c>
      <c r="M4" s="21" t="s">
        <v>304</v>
      </c>
      <c r="N4" s="21" t="s">
        <v>276</v>
      </c>
      <c r="O4" s="21" t="s">
        <v>305</v>
      </c>
      <c r="P4" s="21" t="s">
        <v>277</v>
      </c>
      <c r="Q4" s="318" t="s">
        <v>306</v>
      </c>
      <c r="R4" s="318" t="s">
        <v>278</v>
      </c>
      <c r="S4" s="318" t="s">
        <v>279</v>
      </c>
      <c r="T4" s="318" t="s">
        <v>280</v>
      </c>
      <c r="U4" s="391"/>
      <c r="V4" s="344" t="s">
        <v>68</v>
      </c>
      <c r="W4" s="318" t="s">
        <v>129</v>
      </c>
      <c r="X4" s="22"/>
      <c r="Y4" s="388"/>
      <c r="Z4" s="318" t="s">
        <v>133</v>
      </c>
      <c r="AA4" s="318" t="s">
        <v>129</v>
      </c>
      <c r="AB4" s="344"/>
      <c r="AC4" s="318" t="s">
        <v>133</v>
      </c>
      <c r="AD4" s="318" t="s">
        <v>129</v>
      </c>
      <c r="AE4" s="344"/>
      <c r="AF4" s="21" t="s">
        <v>307</v>
      </c>
      <c r="AG4" s="21" t="s">
        <v>281</v>
      </c>
      <c r="AH4" s="21" t="s">
        <v>282</v>
      </c>
      <c r="AI4" s="21" t="s">
        <v>283</v>
      </c>
      <c r="AJ4" s="21" t="s">
        <v>284</v>
      </c>
      <c r="AK4" s="21" t="s">
        <v>285</v>
      </c>
      <c r="AL4" s="21" t="s">
        <v>286</v>
      </c>
      <c r="AM4" s="21" t="s">
        <v>287</v>
      </c>
      <c r="AN4" s="21" t="s">
        <v>33</v>
      </c>
      <c r="AO4" s="21" t="s">
        <v>275</v>
      </c>
      <c r="AP4" s="21" t="s">
        <v>304</v>
      </c>
      <c r="AQ4" s="21" t="s">
        <v>276</v>
      </c>
      <c r="AR4" s="21" t="s">
        <v>305</v>
      </c>
      <c r="AS4" s="21" t="s">
        <v>277</v>
      </c>
      <c r="AT4" s="318" t="s">
        <v>306</v>
      </c>
      <c r="AU4" s="318" t="s">
        <v>278</v>
      </c>
      <c r="AV4" s="318" t="s">
        <v>279</v>
      </c>
      <c r="AW4" s="318" t="s">
        <v>280</v>
      </c>
      <c r="AX4" s="318" t="s">
        <v>307</v>
      </c>
      <c r="AY4" s="318" t="s">
        <v>281</v>
      </c>
      <c r="AZ4" s="318" t="s">
        <v>282</v>
      </c>
      <c r="BA4" s="318" t="s">
        <v>283</v>
      </c>
      <c r="BB4" s="318" t="s">
        <v>284</v>
      </c>
      <c r="BC4" s="318" t="s">
        <v>285</v>
      </c>
      <c r="BD4" s="318" t="s">
        <v>286</v>
      </c>
      <c r="BE4" s="318" t="s">
        <v>287</v>
      </c>
      <c r="BF4" s="318" t="s">
        <v>33</v>
      </c>
      <c r="BG4" s="159" t="s">
        <v>239</v>
      </c>
    </row>
    <row r="5" spans="1:59" ht="21.95" customHeight="1">
      <c r="A5" s="45" t="s">
        <v>9</v>
      </c>
      <c r="B5" s="10">
        <v>3</v>
      </c>
      <c r="C5" s="53">
        <v>2.7522935779816518</v>
      </c>
      <c r="D5" s="10"/>
      <c r="E5" s="53">
        <v>8649.64</v>
      </c>
      <c r="F5" s="53">
        <v>152</v>
      </c>
      <c r="G5" s="53">
        <f>F5/E5*100</f>
        <v>1.757298569651454</v>
      </c>
      <c r="H5" s="10"/>
      <c r="I5" s="53">
        <v>152</v>
      </c>
      <c r="J5" s="53">
        <f>I5/F5*100</f>
        <v>100</v>
      </c>
      <c r="K5" s="10"/>
      <c r="L5" s="53">
        <f>AO5/$BG5*100</f>
        <v>0</v>
      </c>
      <c r="M5" s="53">
        <f t="shared" ref="M5:T20" si="0">AP5/$BG5*100</f>
        <v>0</v>
      </c>
      <c r="N5" s="53">
        <f t="shared" si="0"/>
        <v>33.333333333333329</v>
      </c>
      <c r="O5" s="53">
        <f t="shared" si="0"/>
        <v>0</v>
      </c>
      <c r="P5" s="53">
        <f t="shared" si="0"/>
        <v>0</v>
      </c>
      <c r="Q5" s="53">
        <f t="shared" si="0"/>
        <v>0</v>
      </c>
      <c r="R5" s="53">
        <f t="shared" si="0"/>
        <v>0</v>
      </c>
      <c r="S5" s="53">
        <f t="shared" si="0"/>
        <v>0</v>
      </c>
      <c r="T5" s="53">
        <f t="shared" si="0"/>
        <v>0</v>
      </c>
      <c r="U5" s="45" t="s">
        <v>9</v>
      </c>
      <c r="V5" s="10">
        <v>3</v>
      </c>
      <c r="W5" s="53">
        <v>2.7522935779816518</v>
      </c>
      <c r="X5" s="10"/>
      <c r="Y5" s="53">
        <v>8649.64</v>
      </c>
      <c r="Z5" s="53">
        <v>152</v>
      </c>
      <c r="AA5" s="53">
        <f>Z5/Y5*100</f>
        <v>1.757298569651454</v>
      </c>
      <c r="AB5" s="10"/>
      <c r="AC5" s="53">
        <v>152</v>
      </c>
      <c r="AD5" s="53">
        <f>AC5/Z5*100</f>
        <v>100</v>
      </c>
      <c r="AE5" s="53"/>
      <c r="AF5" s="53">
        <f>AX5/$BG5*100</f>
        <v>0</v>
      </c>
      <c r="AG5" s="53">
        <f t="shared" ref="AG5:AN15" si="1">AY5/$BG5*100</f>
        <v>0</v>
      </c>
      <c r="AH5" s="53">
        <f t="shared" si="1"/>
        <v>0</v>
      </c>
      <c r="AI5" s="53">
        <f t="shared" si="1"/>
        <v>0</v>
      </c>
      <c r="AJ5" s="53">
        <f t="shared" si="1"/>
        <v>33.333333333333329</v>
      </c>
      <c r="AK5" s="53">
        <f t="shared" si="1"/>
        <v>0</v>
      </c>
      <c r="AL5" s="53">
        <f t="shared" si="1"/>
        <v>33.333333333333329</v>
      </c>
      <c r="AM5" s="53">
        <f t="shared" si="1"/>
        <v>0</v>
      </c>
      <c r="AN5" s="53">
        <f t="shared" si="1"/>
        <v>0</v>
      </c>
      <c r="AO5" s="9">
        <v>0</v>
      </c>
      <c r="AP5" s="9">
        <v>0</v>
      </c>
      <c r="AQ5" s="9">
        <v>1</v>
      </c>
      <c r="AR5" s="340">
        <v>0</v>
      </c>
      <c r="AS5" s="340">
        <v>0</v>
      </c>
      <c r="AT5" s="340">
        <v>0</v>
      </c>
      <c r="AU5" s="340">
        <v>0</v>
      </c>
      <c r="AV5" s="340">
        <v>0</v>
      </c>
      <c r="AW5" s="340">
        <v>0</v>
      </c>
      <c r="AX5" s="340">
        <v>0</v>
      </c>
      <c r="AY5" s="340">
        <v>0</v>
      </c>
      <c r="AZ5" s="340">
        <v>0</v>
      </c>
      <c r="BA5" s="340">
        <v>0</v>
      </c>
      <c r="BB5" s="340">
        <v>1</v>
      </c>
      <c r="BC5" s="340">
        <v>0</v>
      </c>
      <c r="BD5" s="340">
        <v>1</v>
      </c>
      <c r="BE5" s="340">
        <v>0</v>
      </c>
      <c r="BF5" s="340">
        <v>0</v>
      </c>
      <c r="BG5" s="340">
        <v>3</v>
      </c>
    </row>
    <row r="6" spans="1:59" ht="21.95" customHeight="1">
      <c r="A6" s="43" t="s">
        <v>10</v>
      </c>
      <c r="B6" s="11">
        <v>6</v>
      </c>
      <c r="C6" s="62">
        <v>5.5045871559633035</v>
      </c>
      <c r="D6" s="11"/>
      <c r="E6" s="62">
        <v>22291.208999999981</v>
      </c>
      <c r="F6" s="62">
        <v>22</v>
      </c>
      <c r="G6" s="62">
        <f t="shared" ref="G6:G23" si="2">F6/E6*100</f>
        <v>9.8693615047977065E-2</v>
      </c>
      <c r="H6" s="11"/>
      <c r="I6" s="62">
        <v>22</v>
      </c>
      <c r="J6" s="62">
        <f t="shared" ref="J6:J23" si="3">I6/F6*100</f>
        <v>100</v>
      </c>
      <c r="K6" s="11"/>
      <c r="L6" s="62">
        <f t="shared" ref="L6:T23" si="4">AO6/$BG6*100</f>
        <v>14.285714285714285</v>
      </c>
      <c r="M6" s="62">
        <f t="shared" si="0"/>
        <v>0</v>
      </c>
      <c r="N6" s="62">
        <f t="shared" si="0"/>
        <v>0</v>
      </c>
      <c r="O6" s="62">
        <f t="shared" si="0"/>
        <v>0</v>
      </c>
      <c r="P6" s="62">
        <f t="shared" si="0"/>
        <v>14.285714285714285</v>
      </c>
      <c r="Q6" s="62">
        <f t="shared" si="0"/>
        <v>0</v>
      </c>
      <c r="R6" s="62">
        <f t="shared" si="0"/>
        <v>0</v>
      </c>
      <c r="S6" s="62">
        <f t="shared" si="0"/>
        <v>0</v>
      </c>
      <c r="T6" s="62">
        <f t="shared" si="0"/>
        <v>0</v>
      </c>
      <c r="U6" s="43" t="s">
        <v>10</v>
      </c>
      <c r="V6" s="11">
        <v>6</v>
      </c>
      <c r="W6" s="62">
        <v>5.5045871559633035</v>
      </c>
      <c r="X6" s="11"/>
      <c r="Y6" s="62">
        <v>22291.208999999981</v>
      </c>
      <c r="Z6" s="62">
        <v>22</v>
      </c>
      <c r="AA6" s="62">
        <f t="shared" ref="AA6:AA23" si="5">Z6/Y6*100</f>
        <v>9.8693615047977065E-2</v>
      </c>
      <c r="AB6" s="11"/>
      <c r="AC6" s="62">
        <v>22</v>
      </c>
      <c r="AD6" s="62">
        <f t="shared" ref="AD6:AD23" si="6">AC6/Z6*100</f>
        <v>100</v>
      </c>
      <c r="AE6" s="62"/>
      <c r="AF6" s="62">
        <f t="shared" ref="AF6:AF15" si="7">AX6/$BG6*100</f>
        <v>28.571428571428569</v>
      </c>
      <c r="AG6" s="62">
        <f t="shared" si="1"/>
        <v>14.285714285714285</v>
      </c>
      <c r="AH6" s="62">
        <f t="shared" si="1"/>
        <v>0</v>
      </c>
      <c r="AI6" s="62">
        <f t="shared" si="1"/>
        <v>0</v>
      </c>
      <c r="AJ6" s="62">
        <f t="shared" si="1"/>
        <v>14.285714285714285</v>
      </c>
      <c r="AK6" s="62">
        <f t="shared" si="1"/>
        <v>0</v>
      </c>
      <c r="AL6" s="62">
        <f t="shared" si="1"/>
        <v>0</v>
      </c>
      <c r="AM6" s="62">
        <f t="shared" si="1"/>
        <v>0</v>
      </c>
      <c r="AN6" s="62">
        <f t="shared" si="1"/>
        <v>14.285714285714285</v>
      </c>
      <c r="AO6" s="48">
        <v>1</v>
      </c>
      <c r="AP6" s="48">
        <v>0</v>
      </c>
      <c r="AQ6" s="48">
        <v>0</v>
      </c>
      <c r="AR6" s="340">
        <v>0</v>
      </c>
      <c r="AS6" s="340">
        <v>1</v>
      </c>
      <c r="AT6" s="340">
        <v>0</v>
      </c>
      <c r="AU6" s="340">
        <v>0</v>
      </c>
      <c r="AV6" s="340">
        <v>0</v>
      </c>
      <c r="AW6" s="340">
        <v>0</v>
      </c>
      <c r="AX6" s="340">
        <v>2</v>
      </c>
      <c r="AY6" s="340">
        <v>1</v>
      </c>
      <c r="AZ6" s="340">
        <v>0</v>
      </c>
      <c r="BA6" s="340">
        <v>0</v>
      </c>
      <c r="BB6" s="340">
        <v>1</v>
      </c>
      <c r="BC6" s="340">
        <v>0</v>
      </c>
      <c r="BD6" s="340">
        <v>0</v>
      </c>
      <c r="BE6" s="340">
        <v>0</v>
      </c>
      <c r="BF6" s="340">
        <v>1</v>
      </c>
      <c r="BG6" s="340">
        <v>7</v>
      </c>
    </row>
    <row r="7" spans="1:59" ht="21.95" customHeight="1">
      <c r="A7" s="43" t="s">
        <v>11</v>
      </c>
      <c r="B7" s="11">
        <v>9</v>
      </c>
      <c r="C7" s="62">
        <v>8.2568807339449553</v>
      </c>
      <c r="D7" s="11"/>
      <c r="E7" s="62">
        <v>17674.703000000001</v>
      </c>
      <c r="F7" s="62">
        <v>1676.5</v>
      </c>
      <c r="G7" s="62">
        <f t="shared" si="2"/>
        <v>9.4853079002232743</v>
      </c>
      <c r="H7" s="11"/>
      <c r="I7" s="62">
        <v>1676.5</v>
      </c>
      <c r="J7" s="62">
        <f t="shared" si="3"/>
        <v>100</v>
      </c>
      <c r="K7" s="11"/>
      <c r="L7" s="62">
        <f t="shared" si="4"/>
        <v>20</v>
      </c>
      <c r="M7" s="62">
        <f t="shared" si="0"/>
        <v>0</v>
      </c>
      <c r="N7" s="62">
        <f t="shared" si="0"/>
        <v>0</v>
      </c>
      <c r="O7" s="62">
        <f t="shared" si="0"/>
        <v>0</v>
      </c>
      <c r="P7" s="62">
        <f t="shared" si="0"/>
        <v>0</v>
      </c>
      <c r="Q7" s="62">
        <f t="shared" si="0"/>
        <v>30</v>
      </c>
      <c r="R7" s="62">
        <f t="shared" si="0"/>
        <v>0</v>
      </c>
      <c r="S7" s="62">
        <f t="shared" si="0"/>
        <v>0</v>
      </c>
      <c r="T7" s="62">
        <f t="shared" si="0"/>
        <v>0</v>
      </c>
      <c r="U7" s="43" t="s">
        <v>11</v>
      </c>
      <c r="V7" s="11">
        <v>9</v>
      </c>
      <c r="W7" s="62">
        <v>8.2568807339449553</v>
      </c>
      <c r="X7" s="11"/>
      <c r="Y7" s="62">
        <v>17674.703000000001</v>
      </c>
      <c r="Z7" s="62">
        <v>1676.5</v>
      </c>
      <c r="AA7" s="62">
        <f t="shared" si="5"/>
        <v>9.4853079002232743</v>
      </c>
      <c r="AB7" s="11"/>
      <c r="AC7" s="62">
        <v>1676.5</v>
      </c>
      <c r="AD7" s="62">
        <f t="shared" si="6"/>
        <v>100</v>
      </c>
      <c r="AE7" s="62"/>
      <c r="AF7" s="62">
        <f t="shared" si="7"/>
        <v>20</v>
      </c>
      <c r="AG7" s="62">
        <f t="shared" si="1"/>
        <v>0</v>
      </c>
      <c r="AH7" s="62">
        <f t="shared" si="1"/>
        <v>0</v>
      </c>
      <c r="AI7" s="62">
        <f t="shared" si="1"/>
        <v>0</v>
      </c>
      <c r="AJ7" s="62">
        <f t="shared" si="1"/>
        <v>20</v>
      </c>
      <c r="AK7" s="62">
        <f t="shared" si="1"/>
        <v>0</v>
      </c>
      <c r="AL7" s="62">
        <f t="shared" si="1"/>
        <v>10</v>
      </c>
      <c r="AM7" s="62">
        <f t="shared" si="1"/>
        <v>0</v>
      </c>
      <c r="AN7" s="62">
        <f t="shared" si="1"/>
        <v>0</v>
      </c>
      <c r="AO7" s="48">
        <v>2</v>
      </c>
      <c r="AP7" s="48">
        <v>0</v>
      </c>
      <c r="AQ7" s="48">
        <v>0</v>
      </c>
      <c r="AR7" s="340">
        <v>0</v>
      </c>
      <c r="AS7" s="340">
        <v>0</v>
      </c>
      <c r="AT7" s="340">
        <v>3</v>
      </c>
      <c r="AU7" s="340">
        <v>0</v>
      </c>
      <c r="AV7" s="340">
        <v>0</v>
      </c>
      <c r="AW7" s="340">
        <v>0</v>
      </c>
      <c r="AX7" s="340">
        <v>2</v>
      </c>
      <c r="AY7" s="340">
        <v>0</v>
      </c>
      <c r="AZ7" s="340">
        <v>0</v>
      </c>
      <c r="BA7" s="340">
        <v>0</v>
      </c>
      <c r="BB7" s="340">
        <v>2</v>
      </c>
      <c r="BC7" s="340">
        <v>0</v>
      </c>
      <c r="BD7" s="340">
        <v>1</v>
      </c>
      <c r="BE7" s="340">
        <v>0</v>
      </c>
      <c r="BF7" s="340">
        <v>0</v>
      </c>
      <c r="BG7" s="340">
        <v>10</v>
      </c>
    </row>
    <row r="8" spans="1:59" ht="21.95" customHeight="1">
      <c r="A8" s="43" t="s">
        <v>12</v>
      </c>
      <c r="B8" s="11">
        <v>12</v>
      </c>
      <c r="C8" s="62">
        <v>11.009174311926607</v>
      </c>
      <c r="D8" s="11"/>
      <c r="E8" s="62">
        <v>18190.095000000001</v>
      </c>
      <c r="F8" s="62">
        <v>87.000000000000028</v>
      </c>
      <c r="G8" s="62">
        <f t="shared" si="2"/>
        <v>0.47828227395184042</v>
      </c>
      <c r="H8" s="11"/>
      <c r="I8" s="62">
        <v>87.000000000000028</v>
      </c>
      <c r="J8" s="62">
        <f t="shared" si="3"/>
        <v>100</v>
      </c>
      <c r="K8" s="11"/>
      <c r="L8" s="62">
        <f t="shared" si="4"/>
        <v>7.6923076923076925</v>
      </c>
      <c r="M8" s="62">
        <f t="shared" si="0"/>
        <v>0</v>
      </c>
      <c r="N8" s="62">
        <f t="shared" si="0"/>
        <v>0</v>
      </c>
      <c r="O8" s="62">
        <f t="shared" si="0"/>
        <v>0</v>
      </c>
      <c r="P8" s="62">
        <f t="shared" si="0"/>
        <v>0</v>
      </c>
      <c r="Q8" s="62">
        <f t="shared" si="0"/>
        <v>0</v>
      </c>
      <c r="R8" s="62">
        <f t="shared" si="0"/>
        <v>0</v>
      </c>
      <c r="S8" s="62">
        <f t="shared" si="0"/>
        <v>0</v>
      </c>
      <c r="T8" s="62">
        <f t="shared" si="0"/>
        <v>0</v>
      </c>
      <c r="U8" s="43" t="s">
        <v>12</v>
      </c>
      <c r="V8" s="11">
        <v>12</v>
      </c>
      <c r="W8" s="62">
        <v>11.009174311926607</v>
      </c>
      <c r="X8" s="11"/>
      <c r="Y8" s="62">
        <v>18190.095000000001</v>
      </c>
      <c r="Z8" s="62">
        <v>87.000000000000028</v>
      </c>
      <c r="AA8" s="62">
        <f t="shared" si="5"/>
        <v>0.47828227395184042</v>
      </c>
      <c r="AB8" s="11"/>
      <c r="AC8" s="62">
        <v>87.000000000000028</v>
      </c>
      <c r="AD8" s="62">
        <f t="shared" si="6"/>
        <v>100</v>
      </c>
      <c r="AE8" s="62"/>
      <c r="AF8" s="62">
        <f t="shared" si="7"/>
        <v>0</v>
      </c>
      <c r="AG8" s="62">
        <f t="shared" si="1"/>
        <v>7.6923076923076925</v>
      </c>
      <c r="AH8" s="62">
        <f t="shared" si="1"/>
        <v>0</v>
      </c>
      <c r="AI8" s="62">
        <f t="shared" si="1"/>
        <v>0</v>
      </c>
      <c r="AJ8" s="62">
        <f t="shared" si="1"/>
        <v>76.923076923076934</v>
      </c>
      <c r="AK8" s="62">
        <f t="shared" si="1"/>
        <v>0</v>
      </c>
      <c r="AL8" s="62">
        <f t="shared" si="1"/>
        <v>7.6923076923076925</v>
      </c>
      <c r="AM8" s="62">
        <f t="shared" si="1"/>
        <v>0</v>
      </c>
      <c r="AN8" s="62">
        <f t="shared" si="1"/>
        <v>0</v>
      </c>
      <c r="AO8" s="48">
        <v>1</v>
      </c>
      <c r="AP8" s="48">
        <v>0</v>
      </c>
      <c r="AQ8" s="48">
        <v>0</v>
      </c>
      <c r="AR8" s="340">
        <v>0</v>
      </c>
      <c r="AS8" s="340">
        <v>0</v>
      </c>
      <c r="AT8" s="340">
        <v>0</v>
      </c>
      <c r="AU8" s="340">
        <v>0</v>
      </c>
      <c r="AV8" s="340">
        <v>0</v>
      </c>
      <c r="AW8" s="340">
        <v>0</v>
      </c>
      <c r="AX8" s="340">
        <v>0</v>
      </c>
      <c r="AY8" s="340">
        <v>1</v>
      </c>
      <c r="AZ8" s="340">
        <v>0</v>
      </c>
      <c r="BA8" s="340">
        <v>0</v>
      </c>
      <c r="BB8" s="340">
        <v>10</v>
      </c>
      <c r="BC8" s="340">
        <v>0</v>
      </c>
      <c r="BD8" s="340">
        <v>1</v>
      </c>
      <c r="BE8" s="340">
        <v>0</v>
      </c>
      <c r="BF8" s="340">
        <v>0</v>
      </c>
      <c r="BG8" s="340">
        <v>13</v>
      </c>
    </row>
    <row r="9" spans="1:59" ht="21.95" customHeight="1">
      <c r="A9" s="43" t="s">
        <v>13</v>
      </c>
      <c r="B9" s="11">
        <v>18</v>
      </c>
      <c r="C9" s="62">
        <v>16.513761467889911</v>
      </c>
      <c r="D9" s="11"/>
      <c r="E9" s="62">
        <v>30868.347000000002</v>
      </c>
      <c r="F9" s="62">
        <v>31.3</v>
      </c>
      <c r="G9" s="62">
        <f t="shared" si="2"/>
        <v>0.10139836771952836</v>
      </c>
      <c r="H9" s="11"/>
      <c r="I9" s="62">
        <v>31.3</v>
      </c>
      <c r="J9" s="62">
        <f t="shared" si="3"/>
        <v>100</v>
      </c>
      <c r="K9" s="11"/>
      <c r="L9" s="62">
        <f t="shared" si="4"/>
        <v>0</v>
      </c>
      <c r="M9" s="62">
        <f t="shared" si="0"/>
        <v>0</v>
      </c>
      <c r="N9" s="62">
        <f t="shared" si="0"/>
        <v>0</v>
      </c>
      <c r="O9" s="62">
        <f t="shared" si="0"/>
        <v>0</v>
      </c>
      <c r="P9" s="62">
        <f t="shared" si="0"/>
        <v>0</v>
      </c>
      <c r="Q9" s="62">
        <f t="shared" si="0"/>
        <v>0</v>
      </c>
      <c r="R9" s="62">
        <f t="shared" si="0"/>
        <v>0</v>
      </c>
      <c r="S9" s="62">
        <f t="shared" si="0"/>
        <v>0</v>
      </c>
      <c r="T9" s="62">
        <f t="shared" si="0"/>
        <v>0</v>
      </c>
      <c r="U9" s="43" t="s">
        <v>13</v>
      </c>
      <c r="V9" s="11">
        <v>18</v>
      </c>
      <c r="W9" s="62">
        <v>16.513761467889911</v>
      </c>
      <c r="X9" s="11"/>
      <c r="Y9" s="62">
        <v>30868.347000000002</v>
      </c>
      <c r="Z9" s="62">
        <v>31.3</v>
      </c>
      <c r="AA9" s="62">
        <f t="shared" si="5"/>
        <v>0.10139836771952836</v>
      </c>
      <c r="AB9" s="11"/>
      <c r="AC9" s="62">
        <v>31.3</v>
      </c>
      <c r="AD9" s="62">
        <f t="shared" si="6"/>
        <v>100</v>
      </c>
      <c r="AE9" s="62"/>
      <c r="AF9" s="62">
        <f t="shared" si="7"/>
        <v>40</v>
      </c>
      <c r="AG9" s="62">
        <f t="shared" si="1"/>
        <v>28.000000000000004</v>
      </c>
      <c r="AH9" s="62">
        <f t="shared" si="1"/>
        <v>4</v>
      </c>
      <c r="AI9" s="62">
        <f t="shared" si="1"/>
        <v>8</v>
      </c>
      <c r="AJ9" s="62">
        <f t="shared" si="1"/>
        <v>12</v>
      </c>
      <c r="AK9" s="62">
        <f t="shared" si="1"/>
        <v>0</v>
      </c>
      <c r="AL9" s="62">
        <f t="shared" si="1"/>
        <v>8</v>
      </c>
      <c r="AM9" s="62">
        <f t="shared" si="1"/>
        <v>0</v>
      </c>
      <c r="AN9" s="62">
        <f t="shared" si="1"/>
        <v>0</v>
      </c>
      <c r="AO9" s="48">
        <v>0</v>
      </c>
      <c r="AP9" s="48">
        <v>0</v>
      </c>
      <c r="AQ9" s="48">
        <v>0</v>
      </c>
      <c r="AR9" s="340">
        <v>0</v>
      </c>
      <c r="AS9" s="340">
        <v>0</v>
      </c>
      <c r="AT9" s="340">
        <v>0</v>
      </c>
      <c r="AU9" s="340">
        <v>0</v>
      </c>
      <c r="AV9" s="340">
        <v>0</v>
      </c>
      <c r="AW9" s="340">
        <v>0</v>
      </c>
      <c r="AX9" s="340">
        <v>10</v>
      </c>
      <c r="AY9" s="340">
        <v>7</v>
      </c>
      <c r="AZ9" s="340">
        <v>1</v>
      </c>
      <c r="BA9" s="340">
        <v>2</v>
      </c>
      <c r="BB9" s="340">
        <v>3</v>
      </c>
      <c r="BC9" s="340">
        <v>0</v>
      </c>
      <c r="BD9" s="340">
        <v>2</v>
      </c>
      <c r="BE9" s="340">
        <v>0</v>
      </c>
      <c r="BF9" s="340">
        <v>0</v>
      </c>
      <c r="BG9" s="340">
        <v>25</v>
      </c>
    </row>
    <row r="10" spans="1:59" ht="21.95" customHeight="1">
      <c r="A10" s="43" t="s">
        <v>14</v>
      </c>
      <c r="B10" s="11">
        <v>0</v>
      </c>
      <c r="C10" s="62">
        <v>0</v>
      </c>
      <c r="D10" s="11"/>
      <c r="E10" s="62">
        <v>264.85300000000001</v>
      </c>
      <c r="F10" s="62">
        <v>0</v>
      </c>
      <c r="G10" s="62">
        <f t="shared" si="2"/>
        <v>0</v>
      </c>
      <c r="H10" s="11"/>
      <c r="I10" s="62">
        <v>0</v>
      </c>
      <c r="J10" s="62">
        <v>0</v>
      </c>
      <c r="K10" s="11"/>
      <c r="L10" s="62">
        <v>0</v>
      </c>
      <c r="M10" s="62">
        <v>0</v>
      </c>
      <c r="N10" s="62">
        <v>0</v>
      </c>
      <c r="O10" s="62">
        <v>0</v>
      </c>
      <c r="P10" s="62">
        <v>0</v>
      </c>
      <c r="Q10" s="62">
        <v>0</v>
      </c>
      <c r="R10" s="62">
        <v>0</v>
      </c>
      <c r="S10" s="62">
        <v>0</v>
      </c>
      <c r="T10" s="62">
        <v>0</v>
      </c>
      <c r="U10" s="43" t="s">
        <v>14</v>
      </c>
      <c r="V10" s="11">
        <v>0</v>
      </c>
      <c r="W10" s="62">
        <v>0</v>
      </c>
      <c r="X10" s="11"/>
      <c r="Y10" s="62">
        <v>264.85300000000001</v>
      </c>
      <c r="Z10" s="62">
        <v>0</v>
      </c>
      <c r="AA10" s="62">
        <f t="shared" si="5"/>
        <v>0</v>
      </c>
      <c r="AB10" s="11"/>
      <c r="AC10" s="62">
        <v>0</v>
      </c>
      <c r="AD10" s="62">
        <v>0</v>
      </c>
      <c r="AE10" s="62"/>
      <c r="AF10" s="62">
        <v>0</v>
      </c>
      <c r="AG10" s="62">
        <v>0</v>
      </c>
      <c r="AH10" s="62">
        <v>0</v>
      </c>
      <c r="AI10" s="62">
        <v>0</v>
      </c>
      <c r="AJ10" s="62">
        <v>0</v>
      </c>
      <c r="AK10" s="62">
        <v>0</v>
      </c>
      <c r="AL10" s="62">
        <v>0</v>
      </c>
      <c r="AM10" s="62">
        <v>0</v>
      </c>
      <c r="AN10" s="62">
        <v>0</v>
      </c>
      <c r="AO10" s="48">
        <v>0</v>
      </c>
      <c r="AP10" s="48">
        <v>0</v>
      </c>
      <c r="AQ10" s="48">
        <v>0</v>
      </c>
      <c r="AR10" s="340">
        <v>0</v>
      </c>
      <c r="AS10" s="340">
        <v>0</v>
      </c>
      <c r="AT10" s="340">
        <v>0</v>
      </c>
      <c r="AU10" s="340">
        <v>0</v>
      </c>
      <c r="AV10" s="340">
        <v>0</v>
      </c>
      <c r="AW10" s="340">
        <v>0</v>
      </c>
      <c r="AX10" s="340">
        <v>0</v>
      </c>
      <c r="AY10" s="340">
        <v>0</v>
      </c>
      <c r="AZ10" s="340">
        <v>0</v>
      </c>
      <c r="BA10" s="340">
        <v>0</v>
      </c>
      <c r="BB10" s="340">
        <v>0</v>
      </c>
      <c r="BC10" s="340">
        <v>0</v>
      </c>
      <c r="BD10" s="340">
        <v>0</v>
      </c>
      <c r="BE10" s="340">
        <v>0</v>
      </c>
      <c r="BF10" s="340">
        <v>0</v>
      </c>
      <c r="BG10" s="340">
        <v>0</v>
      </c>
    </row>
    <row r="11" spans="1:59" ht="21.95" customHeight="1">
      <c r="A11" s="43" t="s">
        <v>15</v>
      </c>
      <c r="B11" s="11">
        <v>3</v>
      </c>
      <c r="C11" s="62">
        <v>2.7522935779816518</v>
      </c>
      <c r="D11" s="11"/>
      <c r="E11" s="62">
        <v>18427.863000000001</v>
      </c>
      <c r="F11" s="62">
        <v>803</v>
      </c>
      <c r="G11" s="62">
        <f t="shared" si="2"/>
        <v>4.3575318527167255</v>
      </c>
      <c r="H11" s="11"/>
      <c r="I11" s="62">
        <v>803</v>
      </c>
      <c r="J11" s="62">
        <f t="shared" si="3"/>
        <v>100</v>
      </c>
      <c r="K11" s="11"/>
      <c r="L11" s="62">
        <f t="shared" si="4"/>
        <v>0</v>
      </c>
      <c r="M11" s="62">
        <f t="shared" si="0"/>
        <v>0</v>
      </c>
      <c r="N11" s="62">
        <f t="shared" si="0"/>
        <v>0</v>
      </c>
      <c r="O11" s="62">
        <f t="shared" si="0"/>
        <v>0</v>
      </c>
      <c r="P11" s="62">
        <f t="shared" si="0"/>
        <v>0</v>
      </c>
      <c r="Q11" s="62">
        <f t="shared" si="0"/>
        <v>25</v>
      </c>
      <c r="R11" s="62">
        <f t="shared" si="0"/>
        <v>0</v>
      </c>
      <c r="S11" s="62">
        <f t="shared" si="0"/>
        <v>0</v>
      </c>
      <c r="T11" s="62">
        <f t="shared" si="0"/>
        <v>0</v>
      </c>
      <c r="U11" s="43" t="s">
        <v>15</v>
      </c>
      <c r="V11" s="11">
        <v>3</v>
      </c>
      <c r="W11" s="62">
        <v>2.7522935779816518</v>
      </c>
      <c r="X11" s="11"/>
      <c r="Y11" s="62">
        <v>18427.863000000001</v>
      </c>
      <c r="Z11" s="62">
        <v>803</v>
      </c>
      <c r="AA11" s="62">
        <f t="shared" si="5"/>
        <v>4.3575318527167255</v>
      </c>
      <c r="AB11" s="11"/>
      <c r="AC11" s="62">
        <v>803</v>
      </c>
      <c r="AD11" s="62">
        <f t="shared" si="6"/>
        <v>100</v>
      </c>
      <c r="AE11" s="62"/>
      <c r="AF11" s="62">
        <f t="shared" si="7"/>
        <v>0</v>
      </c>
      <c r="AG11" s="62">
        <f t="shared" si="1"/>
        <v>0</v>
      </c>
      <c r="AH11" s="62">
        <f t="shared" si="1"/>
        <v>25</v>
      </c>
      <c r="AI11" s="62">
        <f t="shared" si="1"/>
        <v>25</v>
      </c>
      <c r="AJ11" s="62">
        <f t="shared" si="1"/>
        <v>25</v>
      </c>
      <c r="AK11" s="62">
        <f t="shared" si="1"/>
        <v>0</v>
      </c>
      <c r="AL11" s="62">
        <f t="shared" si="1"/>
        <v>0</v>
      </c>
      <c r="AM11" s="62">
        <f t="shared" si="1"/>
        <v>0</v>
      </c>
      <c r="AN11" s="62">
        <f t="shared" si="1"/>
        <v>0</v>
      </c>
      <c r="AO11" s="48">
        <v>0</v>
      </c>
      <c r="AP11" s="48">
        <v>0</v>
      </c>
      <c r="AQ11" s="48">
        <v>0</v>
      </c>
      <c r="AR11" s="340">
        <v>0</v>
      </c>
      <c r="AS11" s="340">
        <v>0</v>
      </c>
      <c r="AT11" s="340">
        <v>1</v>
      </c>
      <c r="AU11" s="340">
        <v>0</v>
      </c>
      <c r="AV11" s="340">
        <v>0</v>
      </c>
      <c r="AW11" s="340">
        <v>0</v>
      </c>
      <c r="AX11" s="340">
        <v>0</v>
      </c>
      <c r="AY11" s="340">
        <v>0</v>
      </c>
      <c r="AZ11" s="340">
        <v>1</v>
      </c>
      <c r="BA11" s="340">
        <v>1</v>
      </c>
      <c r="BB11" s="340">
        <v>1</v>
      </c>
      <c r="BC11" s="340">
        <v>0</v>
      </c>
      <c r="BD11" s="340">
        <v>0</v>
      </c>
      <c r="BE11" s="340">
        <v>0</v>
      </c>
      <c r="BF11" s="340">
        <v>0</v>
      </c>
      <c r="BG11" s="340">
        <v>4</v>
      </c>
    </row>
    <row r="12" spans="1:59" ht="21.95" customHeight="1">
      <c r="A12" s="43" t="s">
        <v>16</v>
      </c>
      <c r="B12" s="11">
        <v>29</v>
      </c>
      <c r="C12" s="62">
        <v>26.605504587155966</v>
      </c>
      <c r="D12" s="11"/>
      <c r="E12" s="62">
        <v>93764.493000000017</v>
      </c>
      <c r="F12" s="62">
        <v>310.72000000000008</v>
      </c>
      <c r="G12" s="62">
        <f t="shared" si="2"/>
        <v>0.33138343743830623</v>
      </c>
      <c r="H12" s="11"/>
      <c r="I12" s="62">
        <v>310.72000000000008</v>
      </c>
      <c r="J12" s="62">
        <f t="shared" si="3"/>
        <v>100</v>
      </c>
      <c r="K12" s="11"/>
      <c r="L12" s="62">
        <f t="shared" si="4"/>
        <v>28.947368421052634</v>
      </c>
      <c r="M12" s="62">
        <f t="shared" si="0"/>
        <v>0</v>
      </c>
      <c r="N12" s="62">
        <f t="shared" si="0"/>
        <v>0</v>
      </c>
      <c r="O12" s="62">
        <f t="shared" si="0"/>
        <v>2.6315789473684208</v>
      </c>
      <c r="P12" s="62">
        <f t="shared" si="0"/>
        <v>21.052631578947366</v>
      </c>
      <c r="Q12" s="62">
        <f t="shared" si="0"/>
        <v>0</v>
      </c>
      <c r="R12" s="62">
        <f t="shared" si="0"/>
        <v>0</v>
      </c>
      <c r="S12" s="62">
        <f t="shared" si="0"/>
        <v>0</v>
      </c>
      <c r="T12" s="62">
        <f t="shared" si="0"/>
        <v>0</v>
      </c>
      <c r="U12" s="43" t="s">
        <v>16</v>
      </c>
      <c r="V12" s="11">
        <v>29</v>
      </c>
      <c r="W12" s="62">
        <v>26.605504587155966</v>
      </c>
      <c r="X12" s="11"/>
      <c r="Y12" s="62">
        <v>93764.493000000017</v>
      </c>
      <c r="Z12" s="62">
        <v>310.72000000000008</v>
      </c>
      <c r="AA12" s="62">
        <f t="shared" si="5"/>
        <v>0.33138343743830623</v>
      </c>
      <c r="AB12" s="11"/>
      <c r="AC12" s="62">
        <v>310.72000000000008</v>
      </c>
      <c r="AD12" s="62">
        <f t="shared" si="6"/>
        <v>100</v>
      </c>
      <c r="AE12" s="62"/>
      <c r="AF12" s="62">
        <f t="shared" si="7"/>
        <v>2.6315789473684208</v>
      </c>
      <c r="AG12" s="62">
        <f t="shared" si="1"/>
        <v>5.2631578947368416</v>
      </c>
      <c r="AH12" s="62">
        <f t="shared" si="1"/>
        <v>0</v>
      </c>
      <c r="AI12" s="62">
        <f t="shared" si="1"/>
        <v>2.6315789473684208</v>
      </c>
      <c r="AJ12" s="62">
        <f t="shared" si="1"/>
        <v>18.421052631578945</v>
      </c>
      <c r="AK12" s="62">
        <f t="shared" si="1"/>
        <v>0</v>
      </c>
      <c r="AL12" s="62">
        <f t="shared" si="1"/>
        <v>15.789473684210526</v>
      </c>
      <c r="AM12" s="62">
        <f t="shared" si="1"/>
        <v>0</v>
      </c>
      <c r="AN12" s="62">
        <f t="shared" si="1"/>
        <v>2.6315789473684208</v>
      </c>
      <c r="AO12" s="48">
        <v>11</v>
      </c>
      <c r="AP12" s="48">
        <v>0</v>
      </c>
      <c r="AQ12" s="48">
        <v>0</v>
      </c>
      <c r="AR12" s="340">
        <v>1</v>
      </c>
      <c r="AS12" s="340">
        <v>8</v>
      </c>
      <c r="AT12" s="340">
        <v>0</v>
      </c>
      <c r="AU12" s="340">
        <v>0</v>
      </c>
      <c r="AV12" s="340">
        <v>0</v>
      </c>
      <c r="AW12" s="340">
        <v>0</v>
      </c>
      <c r="AX12" s="340">
        <v>1</v>
      </c>
      <c r="AY12" s="340">
        <v>2</v>
      </c>
      <c r="AZ12" s="340">
        <v>0</v>
      </c>
      <c r="BA12" s="340">
        <v>1</v>
      </c>
      <c r="BB12" s="340">
        <v>7</v>
      </c>
      <c r="BC12" s="340">
        <v>0</v>
      </c>
      <c r="BD12" s="340">
        <v>6</v>
      </c>
      <c r="BE12" s="340">
        <v>0</v>
      </c>
      <c r="BF12" s="340">
        <v>1</v>
      </c>
      <c r="BG12" s="340">
        <v>38</v>
      </c>
    </row>
    <row r="13" spans="1:59" ht="21.95" customHeight="1">
      <c r="A13" s="43" t="s">
        <v>17</v>
      </c>
      <c r="B13" s="11">
        <v>8</v>
      </c>
      <c r="C13" s="62">
        <v>7.3394495412844041</v>
      </c>
      <c r="D13" s="11"/>
      <c r="E13" s="62">
        <v>28483.423999999999</v>
      </c>
      <c r="F13" s="62">
        <v>123.23400000000001</v>
      </c>
      <c r="G13" s="62">
        <f t="shared" si="2"/>
        <v>0.43265163626395486</v>
      </c>
      <c r="H13" s="11"/>
      <c r="I13" s="62">
        <v>123.23400000000001</v>
      </c>
      <c r="J13" s="62">
        <f t="shared" si="3"/>
        <v>100</v>
      </c>
      <c r="K13" s="11"/>
      <c r="L13" s="62">
        <f t="shared" si="4"/>
        <v>10</v>
      </c>
      <c r="M13" s="62">
        <f t="shared" si="0"/>
        <v>0</v>
      </c>
      <c r="N13" s="62">
        <f t="shared" si="0"/>
        <v>10</v>
      </c>
      <c r="O13" s="62">
        <f t="shared" si="0"/>
        <v>0</v>
      </c>
      <c r="P13" s="62">
        <f t="shared" si="0"/>
        <v>10</v>
      </c>
      <c r="Q13" s="62">
        <f t="shared" si="0"/>
        <v>0</v>
      </c>
      <c r="R13" s="62">
        <f t="shared" si="0"/>
        <v>0</v>
      </c>
      <c r="S13" s="62">
        <f t="shared" si="0"/>
        <v>0</v>
      </c>
      <c r="T13" s="62">
        <f t="shared" si="0"/>
        <v>0</v>
      </c>
      <c r="U13" s="43" t="s">
        <v>17</v>
      </c>
      <c r="V13" s="11">
        <v>8</v>
      </c>
      <c r="W13" s="62">
        <v>7.3394495412844041</v>
      </c>
      <c r="X13" s="11"/>
      <c r="Y13" s="62">
        <v>28483.423999999999</v>
      </c>
      <c r="Z13" s="62">
        <v>123.23400000000001</v>
      </c>
      <c r="AA13" s="62">
        <f t="shared" si="5"/>
        <v>0.43265163626395486</v>
      </c>
      <c r="AB13" s="11"/>
      <c r="AC13" s="62">
        <v>123.23400000000001</v>
      </c>
      <c r="AD13" s="62">
        <f t="shared" si="6"/>
        <v>100</v>
      </c>
      <c r="AE13" s="62"/>
      <c r="AF13" s="62">
        <f t="shared" si="7"/>
        <v>10</v>
      </c>
      <c r="AG13" s="62">
        <f t="shared" si="1"/>
        <v>0</v>
      </c>
      <c r="AH13" s="62">
        <f t="shared" si="1"/>
        <v>30</v>
      </c>
      <c r="AI13" s="62">
        <f t="shared" si="1"/>
        <v>10</v>
      </c>
      <c r="AJ13" s="62">
        <f t="shared" si="1"/>
        <v>10</v>
      </c>
      <c r="AK13" s="62">
        <f t="shared" si="1"/>
        <v>0</v>
      </c>
      <c r="AL13" s="62">
        <f t="shared" si="1"/>
        <v>10</v>
      </c>
      <c r="AM13" s="62">
        <f t="shared" si="1"/>
        <v>0</v>
      </c>
      <c r="AN13" s="62">
        <f t="shared" si="1"/>
        <v>0</v>
      </c>
      <c r="AO13" s="48">
        <v>1</v>
      </c>
      <c r="AP13" s="48">
        <v>0</v>
      </c>
      <c r="AQ13" s="48">
        <v>1</v>
      </c>
      <c r="AR13" s="340">
        <v>0</v>
      </c>
      <c r="AS13" s="340">
        <v>1</v>
      </c>
      <c r="AT13" s="340">
        <v>0</v>
      </c>
      <c r="AU13" s="340">
        <v>0</v>
      </c>
      <c r="AV13" s="340">
        <v>0</v>
      </c>
      <c r="AW13" s="340">
        <v>0</v>
      </c>
      <c r="AX13" s="340">
        <v>1</v>
      </c>
      <c r="AY13" s="340">
        <v>0</v>
      </c>
      <c r="AZ13" s="340">
        <v>3</v>
      </c>
      <c r="BA13" s="340">
        <v>1</v>
      </c>
      <c r="BB13" s="340">
        <v>1</v>
      </c>
      <c r="BC13" s="340">
        <v>0</v>
      </c>
      <c r="BD13" s="340">
        <v>1</v>
      </c>
      <c r="BE13" s="340">
        <v>0</v>
      </c>
      <c r="BF13" s="340">
        <v>0</v>
      </c>
      <c r="BG13" s="340">
        <v>10</v>
      </c>
    </row>
    <row r="14" spans="1:59" ht="21.95" customHeight="1">
      <c r="A14" s="43" t="s">
        <v>18</v>
      </c>
      <c r="B14" s="11">
        <v>11</v>
      </c>
      <c r="C14" s="62">
        <v>10.091743119266056</v>
      </c>
      <c r="D14" s="11"/>
      <c r="E14" s="62">
        <v>2542.91</v>
      </c>
      <c r="F14" s="62">
        <v>53.599999999999994</v>
      </c>
      <c r="G14" s="62">
        <f t="shared" si="2"/>
        <v>2.1078213542752198</v>
      </c>
      <c r="H14" s="11"/>
      <c r="I14" s="62">
        <v>53.599999999999994</v>
      </c>
      <c r="J14" s="62">
        <f t="shared" si="3"/>
        <v>100</v>
      </c>
      <c r="K14" s="11"/>
      <c r="L14" s="62">
        <f t="shared" si="4"/>
        <v>8.3333333333333321</v>
      </c>
      <c r="M14" s="62">
        <f t="shared" si="0"/>
        <v>0</v>
      </c>
      <c r="N14" s="62">
        <f t="shared" si="0"/>
        <v>0</v>
      </c>
      <c r="O14" s="62">
        <f t="shared" si="0"/>
        <v>8.3333333333333321</v>
      </c>
      <c r="P14" s="62">
        <f t="shared" si="0"/>
        <v>33.333333333333329</v>
      </c>
      <c r="Q14" s="62">
        <f t="shared" si="0"/>
        <v>8.3333333333333321</v>
      </c>
      <c r="R14" s="62">
        <f t="shared" si="0"/>
        <v>0</v>
      </c>
      <c r="S14" s="62">
        <f t="shared" si="0"/>
        <v>0</v>
      </c>
      <c r="T14" s="62">
        <f t="shared" si="0"/>
        <v>0</v>
      </c>
      <c r="U14" s="43" t="s">
        <v>18</v>
      </c>
      <c r="V14" s="11">
        <v>11</v>
      </c>
      <c r="W14" s="62">
        <v>10.091743119266056</v>
      </c>
      <c r="X14" s="11"/>
      <c r="Y14" s="62">
        <v>2542.91</v>
      </c>
      <c r="Z14" s="62">
        <v>53.599999999999994</v>
      </c>
      <c r="AA14" s="62">
        <f t="shared" si="5"/>
        <v>2.1078213542752198</v>
      </c>
      <c r="AB14" s="11"/>
      <c r="AC14" s="62">
        <v>53.599999999999994</v>
      </c>
      <c r="AD14" s="62">
        <f t="shared" si="6"/>
        <v>100</v>
      </c>
      <c r="AE14" s="62"/>
      <c r="AF14" s="62">
        <f t="shared" si="7"/>
        <v>8.3333333333333321</v>
      </c>
      <c r="AG14" s="62">
        <f t="shared" si="1"/>
        <v>0</v>
      </c>
      <c r="AH14" s="62">
        <f t="shared" si="1"/>
        <v>8.3333333333333321</v>
      </c>
      <c r="AI14" s="62">
        <f t="shared" si="1"/>
        <v>16.666666666666664</v>
      </c>
      <c r="AJ14" s="62">
        <f t="shared" si="1"/>
        <v>0</v>
      </c>
      <c r="AK14" s="62">
        <f t="shared" si="1"/>
        <v>0</v>
      </c>
      <c r="AL14" s="62">
        <f t="shared" si="1"/>
        <v>8.3333333333333321</v>
      </c>
      <c r="AM14" s="62">
        <f t="shared" si="1"/>
        <v>0</v>
      </c>
      <c r="AN14" s="62">
        <f t="shared" si="1"/>
        <v>0</v>
      </c>
      <c r="AO14" s="48">
        <v>1</v>
      </c>
      <c r="AP14" s="48">
        <v>0</v>
      </c>
      <c r="AQ14" s="48">
        <v>0</v>
      </c>
      <c r="AR14" s="340">
        <v>1</v>
      </c>
      <c r="AS14" s="340">
        <v>4</v>
      </c>
      <c r="AT14" s="340">
        <v>1</v>
      </c>
      <c r="AU14" s="340">
        <v>0</v>
      </c>
      <c r="AV14" s="340">
        <v>0</v>
      </c>
      <c r="AW14" s="340">
        <v>0</v>
      </c>
      <c r="AX14" s="340">
        <v>1</v>
      </c>
      <c r="AY14" s="340">
        <v>0</v>
      </c>
      <c r="AZ14" s="340">
        <v>1</v>
      </c>
      <c r="BA14" s="340">
        <v>2</v>
      </c>
      <c r="BB14" s="340">
        <v>0</v>
      </c>
      <c r="BC14" s="340">
        <v>0</v>
      </c>
      <c r="BD14" s="340">
        <v>1</v>
      </c>
      <c r="BE14" s="340">
        <v>0</v>
      </c>
      <c r="BF14" s="340">
        <v>0</v>
      </c>
      <c r="BG14" s="340">
        <v>12</v>
      </c>
    </row>
    <row r="15" spans="1:59" ht="21.95" customHeight="1">
      <c r="A15" s="43" t="s">
        <v>19</v>
      </c>
      <c r="B15" s="11">
        <v>2</v>
      </c>
      <c r="C15" s="62">
        <v>1.834862385321101</v>
      </c>
      <c r="D15" s="11"/>
      <c r="E15" s="62">
        <v>7527</v>
      </c>
      <c r="F15" s="62">
        <v>0</v>
      </c>
      <c r="G15" s="62">
        <f t="shared" si="2"/>
        <v>0</v>
      </c>
      <c r="H15" s="11"/>
      <c r="I15" s="62">
        <v>0</v>
      </c>
      <c r="J15" s="62">
        <v>0</v>
      </c>
      <c r="K15" s="11"/>
      <c r="L15" s="62">
        <f t="shared" si="4"/>
        <v>50</v>
      </c>
      <c r="M15" s="62">
        <f t="shared" si="0"/>
        <v>0</v>
      </c>
      <c r="N15" s="62">
        <f t="shared" si="0"/>
        <v>0</v>
      </c>
      <c r="O15" s="62">
        <f t="shared" si="0"/>
        <v>0</v>
      </c>
      <c r="P15" s="62">
        <f t="shared" si="0"/>
        <v>0</v>
      </c>
      <c r="Q15" s="62">
        <f t="shared" si="0"/>
        <v>0</v>
      </c>
      <c r="R15" s="62">
        <f t="shared" si="0"/>
        <v>0</v>
      </c>
      <c r="S15" s="62">
        <f t="shared" si="0"/>
        <v>0</v>
      </c>
      <c r="T15" s="62">
        <f t="shared" si="0"/>
        <v>0</v>
      </c>
      <c r="U15" s="43" t="s">
        <v>19</v>
      </c>
      <c r="V15" s="11">
        <v>2</v>
      </c>
      <c r="W15" s="62">
        <v>1.834862385321101</v>
      </c>
      <c r="X15" s="11"/>
      <c r="Y15" s="62">
        <v>7527</v>
      </c>
      <c r="Z15" s="62">
        <v>0</v>
      </c>
      <c r="AA15" s="62">
        <f t="shared" si="5"/>
        <v>0</v>
      </c>
      <c r="AB15" s="11"/>
      <c r="AC15" s="62">
        <v>0</v>
      </c>
      <c r="AD15" s="62">
        <v>0</v>
      </c>
      <c r="AE15" s="62"/>
      <c r="AF15" s="62">
        <f t="shared" si="7"/>
        <v>0</v>
      </c>
      <c r="AG15" s="62">
        <f t="shared" si="1"/>
        <v>0</v>
      </c>
      <c r="AH15" s="62">
        <f t="shared" si="1"/>
        <v>0</v>
      </c>
      <c r="AI15" s="62">
        <f t="shared" si="1"/>
        <v>50</v>
      </c>
      <c r="AJ15" s="62">
        <f t="shared" si="1"/>
        <v>0</v>
      </c>
      <c r="AK15" s="62">
        <f t="shared" si="1"/>
        <v>0</v>
      </c>
      <c r="AL15" s="62">
        <f t="shared" si="1"/>
        <v>0</v>
      </c>
      <c r="AM15" s="62">
        <f t="shared" si="1"/>
        <v>0</v>
      </c>
      <c r="AN15" s="62">
        <f t="shared" si="1"/>
        <v>0</v>
      </c>
      <c r="AO15" s="48">
        <v>1</v>
      </c>
      <c r="AP15" s="48">
        <v>0</v>
      </c>
      <c r="AQ15" s="48">
        <v>0</v>
      </c>
      <c r="AR15" s="340">
        <v>0</v>
      </c>
      <c r="AS15" s="340">
        <v>0</v>
      </c>
      <c r="AT15" s="340">
        <v>0</v>
      </c>
      <c r="AU15" s="340">
        <v>0</v>
      </c>
      <c r="AV15" s="340">
        <v>0</v>
      </c>
      <c r="AW15" s="340">
        <v>0</v>
      </c>
      <c r="AX15" s="340">
        <v>0</v>
      </c>
      <c r="AY15" s="340">
        <v>0</v>
      </c>
      <c r="AZ15" s="340">
        <v>0</v>
      </c>
      <c r="BA15" s="340">
        <v>1</v>
      </c>
      <c r="BB15" s="340">
        <v>0</v>
      </c>
      <c r="BC15" s="340">
        <v>0</v>
      </c>
      <c r="BD15" s="340">
        <v>0</v>
      </c>
      <c r="BE15" s="340">
        <v>0</v>
      </c>
      <c r="BF15" s="340">
        <v>0</v>
      </c>
      <c r="BG15" s="340">
        <v>2</v>
      </c>
    </row>
    <row r="16" spans="1:59" ht="21.95" customHeight="1">
      <c r="A16" s="43" t="s">
        <v>20</v>
      </c>
      <c r="B16" s="11">
        <v>1</v>
      </c>
      <c r="C16" s="62">
        <v>0.91743119266055051</v>
      </c>
      <c r="D16" s="11"/>
      <c r="E16" s="62">
        <v>9829.9170000000013</v>
      </c>
      <c r="F16" s="62">
        <v>0</v>
      </c>
      <c r="G16" s="62">
        <f t="shared" si="2"/>
        <v>0</v>
      </c>
      <c r="H16" s="11"/>
      <c r="I16" s="62">
        <v>0</v>
      </c>
      <c r="J16" s="62">
        <v>0</v>
      </c>
      <c r="K16" s="11"/>
      <c r="L16" s="62">
        <v>0</v>
      </c>
      <c r="M16" s="62">
        <v>0</v>
      </c>
      <c r="N16" s="62">
        <v>0</v>
      </c>
      <c r="O16" s="62">
        <v>0</v>
      </c>
      <c r="P16" s="62">
        <v>0</v>
      </c>
      <c r="Q16" s="62">
        <v>0</v>
      </c>
      <c r="R16" s="62">
        <v>0</v>
      </c>
      <c r="S16" s="62">
        <v>0</v>
      </c>
      <c r="T16" s="62">
        <v>0</v>
      </c>
      <c r="U16" s="43" t="s">
        <v>20</v>
      </c>
      <c r="V16" s="11">
        <v>1</v>
      </c>
      <c r="W16" s="62">
        <v>0.91743119266055051</v>
      </c>
      <c r="X16" s="11"/>
      <c r="Y16" s="62">
        <v>9829.9170000000013</v>
      </c>
      <c r="Z16" s="62">
        <v>0</v>
      </c>
      <c r="AA16" s="62">
        <f t="shared" si="5"/>
        <v>0</v>
      </c>
      <c r="AB16" s="11"/>
      <c r="AC16" s="62">
        <v>0</v>
      </c>
      <c r="AD16" s="62">
        <v>0</v>
      </c>
      <c r="AE16" s="62"/>
      <c r="AF16" s="62">
        <v>0</v>
      </c>
      <c r="AG16" s="62">
        <v>0</v>
      </c>
      <c r="AH16" s="62">
        <v>0</v>
      </c>
      <c r="AI16" s="62">
        <v>0</v>
      </c>
      <c r="AJ16" s="62">
        <v>0</v>
      </c>
      <c r="AK16" s="62">
        <v>0</v>
      </c>
      <c r="AL16" s="62">
        <v>0</v>
      </c>
      <c r="AM16" s="62">
        <v>0</v>
      </c>
      <c r="AN16" s="62">
        <v>0</v>
      </c>
      <c r="AO16" s="48">
        <v>0</v>
      </c>
      <c r="AP16" s="48">
        <v>0</v>
      </c>
      <c r="AQ16" s="48">
        <v>0</v>
      </c>
      <c r="AR16" s="340">
        <v>0</v>
      </c>
      <c r="AS16" s="340">
        <v>0</v>
      </c>
      <c r="AT16" s="340">
        <v>0</v>
      </c>
      <c r="AU16" s="340">
        <v>0</v>
      </c>
      <c r="AV16" s="340">
        <v>0</v>
      </c>
      <c r="AW16" s="340">
        <v>0</v>
      </c>
      <c r="AX16" s="340">
        <v>0</v>
      </c>
      <c r="AY16" s="340">
        <v>0</v>
      </c>
      <c r="AZ16" s="340">
        <v>0</v>
      </c>
      <c r="BA16" s="340">
        <v>0</v>
      </c>
      <c r="BB16" s="340">
        <v>0</v>
      </c>
      <c r="BC16" s="340">
        <v>0</v>
      </c>
      <c r="BD16" s="340">
        <v>0</v>
      </c>
      <c r="BE16" s="340">
        <v>0</v>
      </c>
      <c r="BF16" s="340">
        <v>0</v>
      </c>
      <c r="BG16" s="340">
        <v>0</v>
      </c>
    </row>
    <row r="17" spans="1:59" ht="21.95" customHeight="1">
      <c r="A17" s="43" t="s">
        <v>21</v>
      </c>
      <c r="B17" s="11">
        <v>0</v>
      </c>
      <c r="C17" s="62">
        <v>0</v>
      </c>
      <c r="D17" s="11"/>
      <c r="E17" s="62">
        <v>101084.264</v>
      </c>
      <c r="F17" s="62">
        <v>0</v>
      </c>
      <c r="G17" s="62">
        <f t="shared" si="2"/>
        <v>0</v>
      </c>
      <c r="H17" s="11"/>
      <c r="I17" s="62">
        <v>0</v>
      </c>
      <c r="J17" s="62">
        <v>0</v>
      </c>
      <c r="K17" s="11"/>
      <c r="L17" s="62">
        <v>0</v>
      </c>
      <c r="M17" s="62">
        <v>0</v>
      </c>
      <c r="N17" s="62">
        <v>0</v>
      </c>
      <c r="O17" s="62">
        <v>0</v>
      </c>
      <c r="P17" s="62">
        <v>0</v>
      </c>
      <c r="Q17" s="62">
        <v>0</v>
      </c>
      <c r="R17" s="62">
        <v>0</v>
      </c>
      <c r="S17" s="62">
        <v>0</v>
      </c>
      <c r="T17" s="62">
        <v>0</v>
      </c>
      <c r="U17" s="43" t="s">
        <v>21</v>
      </c>
      <c r="V17" s="11">
        <v>0</v>
      </c>
      <c r="W17" s="62">
        <v>0</v>
      </c>
      <c r="X17" s="11"/>
      <c r="Y17" s="62">
        <v>101084.264</v>
      </c>
      <c r="Z17" s="62">
        <v>0</v>
      </c>
      <c r="AA17" s="62">
        <f t="shared" si="5"/>
        <v>0</v>
      </c>
      <c r="AB17" s="11"/>
      <c r="AC17" s="62">
        <v>0</v>
      </c>
      <c r="AD17" s="62">
        <v>0</v>
      </c>
      <c r="AE17" s="62"/>
      <c r="AF17" s="62">
        <v>0</v>
      </c>
      <c r="AG17" s="62">
        <v>0</v>
      </c>
      <c r="AH17" s="62">
        <v>0</v>
      </c>
      <c r="AI17" s="62">
        <v>0</v>
      </c>
      <c r="AJ17" s="62">
        <v>0</v>
      </c>
      <c r="AK17" s="62">
        <v>0</v>
      </c>
      <c r="AL17" s="62">
        <v>0</v>
      </c>
      <c r="AM17" s="62">
        <v>0</v>
      </c>
      <c r="AN17" s="62">
        <v>0</v>
      </c>
      <c r="AO17" s="48">
        <v>0</v>
      </c>
      <c r="AP17" s="48">
        <v>0</v>
      </c>
      <c r="AQ17" s="48">
        <v>0</v>
      </c>
      <c r="AR17" s="340">
        <v>0</v>
      </c>
      <c r="AS17" s="340">
        <v>0</v>
      </c>
      <c r="AT17" s="340">
        <v>0</v>
      </c>
      <c r="AU17" s="340">
        <v>0</v>
      </c>
      <c r="AV17" s="340">
        <v>0</v>
      </c>
      <c r="AW17" s="340">
        <v>0</v>
      </c>
      <c r="AX17" s="340">
        <v>0</v>
      </c>
      <c r="AY17" s="340">
        <v>0</v>
      </c>
      <c r="AZ17" s="340">
        <v>0</v>
      </c>
      <c r="BA17" s="340">
        <v>0</v>
      </c>
      <c r="BB17" s="340">
        <v>0</v>
      </c>
      <c r="BC17" s="340">
        <v>0</v>
      </c>
      <c r="BD17" s="340">
        <v>0</v>
      </c>
      <c r="BE17" s="340">
        <v>0</v>
      </c>
      <c r="BF17" s="340">
        <v>0</v>
      </c>
      <c r="BG17" s="340">
        <v>0</v>
      </c>
    </row>
    <row r="18" spans="1:59" ht="21.95" customHeight="1">
      <c r="A18" s="43" t="s">
        <v>22</v>
      </c>
      <c r="B18" s="11">
        <v>0</v>
      </c>
      <c r="C18" s="62">
        <v>0</v>
      </c>
      <c r="D18" s="11"/>
      <c r="E18" s="62">
        <v>163.09999999999994</v>
      </c>
      <c r="F18" s="62">
        <v>0</v>
      </c>
      <c r="G18" s="62">
        <f t="shared" si="2"/>
        <v>0</v>
      </c>
      <c r="H18" s="11"/>
      <c r="I18" s="62">
        <v>0</v>
      </c>
      <c r="J18" s="62">
        <v>0</v>
      </c>
      <c r="K18" s="11"/>
      <c r="L18" s="62">
        <v>0</v>
      </c>
      <c r="M18" s="62">
        <v>0</v>
      </c>
      <c r="N18" s="62">
        <v>0</v>
      </c>
      <c r="O18" s="62">
        <v>0</v>
      </c>
      <c r="P18" s="62">
        <v>0</v>
      </c>
      <c r="Q18" s="62">
        <v>0</v>
      </c>
      <c r="R18" s="62">
        <v>0</v>
      </c>
      <c r="S18" s="62">
        <v>0</v>
      </c>
      <c r="T18" s="62">
        <v>0</v>
      </c>
      <c r="U18" s="43" t="s">
        <v>22</v>
      </c>
      <c r="V18" s="11">
        <v>0</v>
      </c>
      <c r="W18" s="62">
        <v>0</v>
      </c>
      <c r="X18" s="11"/>
      <c r="Y18" s="62">
        <v>163.09999999999994</v>
      </c>
      <c r="Z18" s="62">
        <v>0</v>
      </c>
      <c r="AA18" s="62">
        <f t="shared" si="5"/>
        <v>0</v>
      </c>
      <c r="AB18" s="11"/>
      <c r="AC18" s="62">
        <v>0</v>
      </c>
      <c r="AD18" s="62">
        <v>0</v>
      </c>
      <c r="AE18" s="62"/>
      <c r="AF18" s="62">
        <v>0</v>
      </c>
      <c r="AG18" s="62">
        <v>0</v>
      </c>
      <c r="AH18" s="62">
        <v>0</v>
      </c>
      <c r="AI18" s="62">
        <v>0</v>
      </c>
      <c r="AJ18" s="62">
        <v>0</v>
      </c>
      <c r="AK18" s="62">
        <v>0</v>
      </c>
      <c r="AL18" s="62">
        <v>0</v>
      </c>
      <c r="AM18" s="62">
        <v>0</v>
      </c>
      <c r="AN18" s="62">
        <v>0</v>
      </c>
      <c r="AO18" s="48">
        <v>0</v>
      </c>
      <c r="AP18" s="48">
        <v>0</v>
      </c>
      <c r="AQ18" s="48">
        <v>0</v>
      </c>
      <c r="AR18" s="340">
        <v>0</v>
      </c>
      <c r="AS18" s="340">
        <v>0</v>
      </c>
      <c r="AT18" s="340">
        <v>0</v>
      </c>
      <c r="AU18" s="340">
        <v>0</v>
      </c>
      <c r="AV18" s="340">
        <v>0</v>
      </c>
      <c r="AW18" s="340">
        <v>0</v>
      </c>
      <c r="AX18" s="340">
        <v>0</v>
      </c>
      <c r="AY18" s="340">
        <v>0</v>
      </c>
      <c r="AZ18" s="340">
        <v>0</v>
      </c>
      <c r="BA18" s="340">
        <v>0</v>
      </c>
      <c r="BB18" s="340">
        <v>0</v>
      </c>
      <c r="BC18" s="340">
        <v>0</v>
      </c>
      <c r="BD18" s="340">
        <v>0</v>
      </c>
      <c r="BE18" s="340">
        <v>0</v>
      </c>
      <c r="BF18" s="340">
        <v>0</v>
      </c>
      <c r="BG18" s="340">
        <v>0</v>
      </c>
    </row>
    <row r="19" spans="1:59" ht="21.95" customHeight="1">
      <c r="A19" s="43" t="s">
        <v>23</v>
      </c>
      <c r="B19" s="11">
        <v>2</v>
      </c>
      <c r="C19" s="62">
        <v>1.834862385321101</v>
      </c>
      <c r="D19" s="11"/>
      <c r="E19" s="62">
        <v>10301.181000000002</v>
      </c>
      <c r="F19" s="62">
        <v>9</v>
      </c>
      <c r="G19" s="62">
        <f t="shared" si="2"/>
        <v>8.736862307341263E-2</v>
      </c>
      <c r="H19" s="11"/>
      <c r="I19" s="62">
        <v>9</v>
      </c>
      <c r="J19" s="62">
        <f t="shared" si="3"/>
        <v>100</v>
      </c>
      <c r="K19" s="11"/>
      <c r="L19" s="62">
        <f t="shared" si="4"/>
        <v>0</v>
      </c>
      <c r="M19" s="62">
        <f t="shared" si="0"/>
        <v>0</v>
      </c>
      <c r="N19" s="62">
        <f t="shared" si="0"/>
        <v>0</v>
      </c>
      <c r="O19" s="62">
        <f t="shared" si="0"/>
        <v>0</v>
      </c>
      <c r="P19" s="62">
        <f t="shared" si="0"/>
        <v>0</v>
      </c>
      <c r="Q19" s="62">
        <f t="shared" si="0"/>
        <v>0</v>
      </c>
      <c r="R19" s="62">
        <f t="shared" si="0"/>
        <v>0</v>
      </c>
      <c r="S19" s="62">
        <f t="shared" si="0"/>
        <v>50</v>
      </c>
      <c r="T19" s="62">
        <f t="shared" si="0"/>
        <v>50</v>
      </c>
      <c r="U19" s="43" t="s">
        <v>23</v>
      </c>
      <c r="V19" s="11">
        <v>2</v>
      </c>
      <c r="W19" s="62">
        <v>1.834862385321101</v>
      </c>
      <c r="X19" s="11"/>
      <c r="Y19" s="62">
        <v>10301.181000000002</v>
      </c>
      <c r="Z19" s="62">
        <v>9</v>
      </c>
      <c r="AA19" s="62">
        <f t="shared" si="5"/>
        <v>8.736862307341263E-2</v>
      </c>
      <c r="AB19" s="11"/>
      <c r="AC19" s="62">
        <v>9</v>
      </c>
      <c r="AD19" s="62">
        <f t="shared" si="6"/>
        <v>100</v>
      </c>
      <c r="AE19" s="62"/>
      <c r="AF19" s="62">
        <f t="shared" ref="AF19:AN21" si="8">AX19/$BG19*100</f>
        <v>0</v>
      </c>
      <c r="AG19" s="62">
        <f t="shared" si="8"/>
        <v>0</v>
      </c>
      <c r="AH19" s="62">
        <f t="shared" si="8"/>
        <v>0</v>
      </c>
      <c r="AI19" s="62">
        <f t="shared" si="8"/>
        <v>0</v>
      </c>
      <c r="AJ19" s="62">
        <f t="shared" si="8"/>
        <v>0</v>
      </c>
      <c r="AK19" s="62">
        <f t="shared" si="8"/>
        <v>0</v>
      </c>
      <c r="AL19" s="62">
        <f t="shared" si="8"/>
        <v>0</v>
      </c>
      <c r="AM19" s="62">
        <f t="shared" si="8"/>
        <v>0</v>
      </c>
      <c r="AN19" s="62">
        <f t="shared" si="8"/>
        <v>0</v>
      </c>
      <c r="AO19" s="48">
        <v>0</v>
      </c>
      <c r="AP19" s="48">
        <v>0</v>
      </c>
      <c r="AQ19" s="48">
        <v>0</v>
      </c>
      <c r="AR19" s="340">
        <v>0</v>
      </c>
      <c r="AS19" s="340">
        <v>0</v>
      </c>
      <c r="AT19" s="340">
        <v>0</v>
      </c>
      <c r="AU19" s="340">
        <v>0</v>
      </c>
      <c r="AV19" s="340">
        <v>1</v>
      </c>
      <c r="AW19" s="340">
        <v>1</v>
      </c>
      <c r="AX19" s="340">
        <v>0</v>
      </c>
      <c r="AY19" s="340">
        <v>0</v>
      </c>
      <c r="AZ19" s="340">
        <v>0</v>
      </c>
      <c r="BA19" s="340">
        <v>0</v>
      </c>
      <c r="BB19" s="340">
        <v>0</v>
      </c>
      <c r="BC19" s="340">
        <v>0</v>
      </c>
      <c r="BD19" s="340">
        <v>0</v>
      </c>
      <c r="BE19" s="340">
        <v>0</v>
      </c>
      <c r="BF19" s="340">
        <v>0</v>
      </c>
      <c r="BG19" s="340">
        <v>2</v>
      </c>
    </row>
    <row r="20" spans="1:59" ht="21.95" customHeight="1">
      <c r="A20" s="43" t="s">
        <v>24</v>
      </c>
      <c r="B20" s="11">
        <v>2</v>
      </c>
      <c r="C20" s="62">
        <v>1.834862385321101</v>
      </c>
      <c r="D20" s="11"/>
      <c r="E20" s="62">
        <v>6391.9250000000002</v>
      </c>
      <c r="F20" s="62">
        <v>130</v>
      </c>
      <c r="G20" s="62">
        <f t="shared" si="2"/>
        <v>2.0338161039123581</v>
      </c>
      <c r="H20" s="11"/>
      <c r="I20" s="62">
        <v>130</v>
      </c>
      <c r="J20" s="62">
        <f t="shared" si="3"/>
        <v>100</v>
      </c>
      <c r="K20" s="11"/>
      <c r="L20" s="62">
        <f t="shared" si="4"/>
        <v>0</v>
      </c>
      <c r="M20" s="62">
        <f t="shared" si="0"/>
        <v>0</v>
      </c>
      <c r="N20" s="62">
        <f t="shared" si="0"/>
        <v>0</v>
      </c>
      <c r="O20" s="62">
        <f t="shared" si="0"/>
        <v>0</v>
      </c>
      <c r="P20" s="62">
        <f t="shared" si="0"/>
        <v>0</v>
      </c>
      <c r="Q20" s="62">
        <f t="shared" si="0"/>
        <v>50</v>
      </c>
      <c r="R20" s="62">
        <f t="shared" si="0"/>
        <v>0</v>
      </c>
      <c r="S20" s="62">
        <f t="shared" si="0"/>
        <v>25</v>
      </c>
      <c r="T20" s="62">
        <f t="shared" si="0"/>
        <v>0</v>
      </c>
      <c r="U20" s="43" t="s">
        <v>24</v>
      </c>
      <c r="V20" s="11">
        <v>2</v>
      </c>
      <c r="W20" s="62">
        <v>1.834862385321101</v>
      </c>
      <c r="X20" s="11"/>
      <c r="Y20" s="62">
        <v>6391.9250000000002</v>
      </c>
      <c r="Z20" s="62">
        <v>130</v>
      </c>
      <c r="AA20" s="62">
        <f t="shared" si="5"/>
        <v>2.0338161039123581</v>
      </c>
      <c r="AB20" s="11"/>
      <c r="AC20" s="62">
        <v>130</v>
      </c>
      <c r="AD20" s="62">
        <f t="shared" si="6"/>
        <v>100</v>
      </c>
      <c r="AE20" s="62"/>
      <c r="AF20" s="62">
        <f t="shared" si="8"/>
        <v>0</v>
      </c>
      <c r="AG20" s="62">
        <f t="shared" si="8"/>
        <v>0</v>
      </c>
      <c r="AH20" s="62">
        <f t="shared" si="8"/>
        <v>0</v>
      </c>
      <c r="AI20" s="62">
        <f t="shared" si="8"/>
        <v>25</v>
      </c>
      <c r="AJ20" s="62">
        <f t="shared" si="8"/>
        <v>0</v>
      </c>
      <c r="AK20" s="62">
        <f t="shared" si="8"/>
        <v>0</v>
      </c>
      <c r="AL20" s="62">
        <f t="shared" si="8"/>
        <v>0</v>
      </c>
      <c r="AM20" s="62">
        <f t="shared" si="8"/>
        <v>0</v>
      </c>
      <c r="AN20" s="62">
        <f t="shared" si="8"/>
        <v>0</v>
      </c>
      <c r="AO20" s="48">
        <v>0</v>
      </c>
      <c r="AP20" s="48">
        <v>0</v>
      </c>
      <c r="AQ20" s="48">
        <v>0</v>
      </c>
      <c r="AR20" s="340">
        <v>0</v>
      </c>
      <c r="AS20" s="340">
        <v>0</v>
      </c>
      <c r="AT20" s="340">
        <v>2</v>
      </c>
      <c r="AU20" s="340">
        <v>0</v>
      </c>
      <c r="AV20" s="340">
        <v>1</v>
      </c>
      <c r="AW20" s="340">
        <v>0</v>
      </c>
      <c r="AX20" s="340">
        <v>0</v>
      </c>
      <c r="AY20" s="340">
        <v>0</v>
      </c>
      <c r="AZ20" s="340">
        <v>0</v>
      </c>
      <c r="BA20" s="340">
        <v>1</v>
      </c>
      <c r="BB20" s="340">
        <v>0</v>
      </c>
      <c r="BC20" s="340">
        <v>0</v>
      </c>
      <c r="BD20" s="340">
        <v>0</v>
      </c>
      <c r="BE20" s="340">
        <v>0</v>
      </c>
      <c r="BF20" s="340">
        <v>0</v>
      </c>
      <c r="BG20" s="340">
        <v>4</v>
      </c>
    </row>
    <row r="21" spans="1:59" ht="21.95" customHeight="1">
      <c r="A21" s="43" t="s">
        <v>25</v>
      </c>
      <c r="B21" s="11">
        <v>3</v>
      </c>
      <c r="C21" s="62">
        <v>2.7522935779816518</v>
      </c>
      <c r="D21" s="11"/>
      <c r="E21" s="62">
        <v>5395.3639999999996</v>
      </c>
      <c r="F21" s="62">
        <v>4400</v>
      </c>
      <c r="G21" s="62">
        <f t="shared" si="2"/>
        <v>81.551494950109031</v>
      </c>
      <c r="H21" s="11"/>
      <c r="I21" s="62">
        <v>4400</v>
      </c>
      <c r="J21" s="62">
        <f t="shared" si="3"/>
        <v>100</v>
      </c>
      <c r="K21" s="11"/>
      <c r="L21" s="62">
        <f t="shared" si="4"/>
        <v>0</v>
      </c>
      <c r="M21" s="62">
        <f t="shared" si="4"/>
        <v>0</v>
      </c>
      <c r="N21" s="62">
        <f t="shared" si="4"/>
        <v>0</v>
      </c>
      <c r="O21" s="62">
        <f t="shared" si="4"/>
        <v>0</v>
      </c>
      <c r="P21" s="62">
        <f t="shared" si="4"/>
        <v>0</v>
      </c>
      <c r="Q21" s="62">
        <f t="shared" si="4"/>
        <v>0</v>
      </c>
      <c r="R21" s="62">
        <f t="shared" si="4"/>
        <v>33.333333333333329</v>
      </c>
      <c r="S21" s="62">
        <f t="shared" si="4"/>
        <v>66.666666666666657</v>
      </c>
      <c r="T21" s="62">
        <f t="shared" si="4"/>
        <v>0</v>
      </c>
      <c r="U21" s="43" t="s">
        <v>25</v>
      </c>
      <c r="V21" s="11">
        <v>3</v>
      </c>
      <c r="W21" s="62">
        <v>2.7522935779816518</v>
      </c>
      <c r="X21" s="11"/>
      <c r="Y21" s="62">
        <v>5395.3639999999996</v>
      </c>
      <c r="Z21" s="62">
        <v>4400</v>
      </c>
      <c r="AA21" s="62">
        <f t="shared" si="5"/>
        <v>81.551494950109031</v>
      </c>
      <c r="AB21" s="11"/>
      <c r="AC21" s="62">
        <v>4400</v>
      </c>
      <c r="AD21" s="62">
        <f t="shared" si="6"/>
        <v>100</v>
      </c>
      <c r="AE21" s="62"/>
      <c r="AF21" s="62">
        <f t="shared" si="8"/>
        <v>0</v>
      </c>
      <c r="AG21" s="62">
        <f t="shared" si="8"/>
        <v>0</v>
      </c>
      <c r="AH21" s="62">
        <f t="shared" si="8"/>
        <v>0</v>
      </c>
      <c r="AI21" s="62">
        <f t="shared" si="8"/>
        <v>0</v>
      </c>
      <c r="AJ21" s="62">
        <f t="shared" si="8"/>
        <v>0</v>
      </c>
      <c r="AK21" s="62">
        <f t="shared" si="8"/>
        <v>0</v>
      </c>
      <c r="AL21" s="62">
        <f t="shared" si="8"/>
        <v>0</v>
      </c>
      <c r="AM21" s="62">
        <f t="shared" si="8"/>
        <v>0</v>
      </c>
      <c r="AN21" s="62">
        <f t="shared" si="8"/>
        <v>0</v>
      </c>
      <c r="AO21" s="48">
        <v>0</v>
      </c>
      <c r="AP21" s="48">
        <v>0</v>
      </c>
      <c r="AQ21" s="48">
        <v>0</v>
      </c>
      <c r="AR21" s="340">
        <v>0</v>
      </c>
      <c r="AS21" s="340">
        <v>0</v>
      </c>
      <c r="AT21" s="340">
        <v>0</v>
      </c>
      <c r="AU21" s="340">
        <v>1</v>
      </c>
      <c r="AV21" s="340">
        <v>2</v>
      </c>
      <c r="AW21" s="340">
        <v>0</v>
      </c>
      <c r="AX21" s="340">
        <v>0</v>
      </c>
      <c r="AY21" s="340">
        <v>0</v>
      </c>
      <c r="AZ21" s="340">
        <v>0</v>
      </c>
      <c r="BA21" s="340">
        <v>0</v>
      </c>
      <c r="BB21" s="340">
        <v>0</v>
      </c>
      <c r="BC21" s="340">
        <v>0</v>
      </c>
      <c r="BD21" s="340">
        <v>0</v>
      </c>
      <c r="BE21" s="340">
        <v>0</v>
      </c>
      <c r="BF21" s="340">
        <v>0</v>
      </c>
      <c r="BG21" s="340">
        <v>3</v>
      </c>
    </row>
    <row r="22" spans="1:59" ht="21.95" customHeight="1">
      <c r="A22" s="45" t="s">
        <v>26</v>
      </c>
      <c r="B22" s="10">
        <v>0</v>
      </c>
      <c r="C22" s="53">
        <v>0</v>
      </c>
      <c r="D22" s="10"/>
      <c r="E22" s="53">
        <v>18151.539999999997</v>
      </c>
      <c r="F22" s="146">
        <v>0</v>
      </c>
      <c r="G22" s="53">
        <f t="shared" si="2"/>
        <v>0</v>
      </c>
      <c r="H22" s="10"/>
      <c r="I22" s="146">
        <v>0</v>
      </c>
      <c r="J22" s="53">
        <v>0</v>
      </c>
      <c r="K22" s="10"/>
      <c r="L22" s="53">
        <v>0</v>
      </c>
      <c r="M22" s="53">
        <v>0</v>
      </c>
      <c r="N22" s="53">
        <v>0</v>
      </c>
      <c r="O22" s="53">
        <v>0</v>
      </c>
      <c r="P22" s="53">
        <v>0</v>
      </c>
      <c r="Q22" s="53">
        <v>0</v>
      </c>
      <c r="R22" s="53">
        <v>0</v>
      </c>
      <c r="S22" s="53">
        <v>0</v>
      </c>
      <c r="T22" s="53">
        <v>0</v>
      </c>
      <c r="U22" s="45" t="s">
        <v>26</v>
      </c>
      <c r="V22" s="10">
        <v>0</v>
      </c>
      <c r="W22" s="53">
        <v>0</v>
      </c>
      <c r="X22" s="10"/>
      <c r="Y22" s="53">
        <v>18151.539999999997</v>
      </c>
      <c r="Z22" s="53">
        <v>0</v>
      </c>
      <c r="AA22" s="53">
        <f t="shared" si="5"/>
        <v>0</v>
      </c>
      <c r="AB22" s="10"/>
      <c r="AC22" s="53">
        <v>0</v>
      </c>
      <c r="AD22" s="53">
        <v>0</v>
      </c>
      <c r="AE22" s="53"/>
      <c r="AF22" s="53">
        <v>0</v>
      </c>
      <c r="AG22" s="53">
        <v>0</v>
      </c>
      <c r="AH22" s="53">
        <v>0</v>
      </c>
      <c r="AI22" s="53">
        <v>0</v>
      </c>
      <c r="AJ22" s="53">
        <v>0</v>
      </c>
      <c r="AK22" s="53">
        <v>0</v>
      </c>
      <c r="AL22" s="53">
        <v>0</v>
      </c>
      <c r="AM22" s="53">
        <v>0</v>
      </c>
      <c r="AN22" s="53">
        <v>0</v>
      </c>
      <c r="AO22" s="9">
        <v>0</v>
      </c>
      <c r="AP22" s="9">
        <v>0</v>
      </c>
      <c r="AQ22" s="9">
        <v>0</v>
      </c>
      <c r="AR22" s="340">
        <v>0</v>
      </c>
      <c r="AS22" s="340">
        <v>0</v>
      </c>
      <c r="AT22" s="340">
        <v>0</v>
      </c>
      <c r="AU22" s="340">
        <v>0</v>
      </c>
      <c r="AV22" s="340">
        <v>0</v>
      </c>
      <c r="AW22" s="340">
        <v>0</v>
      </c>
      <c r="AX22" s="340">
        <v>0</v>
      </c>
      <c r="AY22" s="340">
        <v>0</v>
      </c>
      <c r="AZ22" s="340">
        <v>0</v>
      </c>
      <c r="BA22" s="340">
        <v>0</v>
      </c>
      <c r="BB22" s="340">
        <v>0</v>
      </c>
      <c r="BC22" s="340">
        <v>0</v>
      </c>
      <c r="BD22" s="340">
        <v>0</v>
      </c>
      <c r="BE22" s="340">
        <v>0</v>
      </c>
      <c r="BF22" s="340">
        <v>0</v>
      </c>
      <c r="BG22" s="340">
        <v>0</v>
      </c>
    </row>
    <row r="23" spans="1:59" ht="21.95" customHeight="1" thickBot="1">
      <c r="A23" s="345" t="s">
        <v>27</v>
      </c>
      <c r="B23" s="322">
        <v>109</v>
      </c>
      <c r="C23" s="324">
        <v>100</v>
      </c>
      <c r="D23" s="322"/>
      <c r="E23" s="324">
        <f>SUM(E5:E22)</f>
        <v>400001.82799999992</v>
      </c>
      <c r="F23" s="324">
        <f>SUM(F5:F22)</f>
        <v>7798.3540000000003</v>
      </c>
      <c r="G23" s="324">
        <f t="shared" si="2"/>
        <v>1.9495795904212723</v>
      </c>
      <c r="H23" s="322"/>
      <c r="I23" s="324">
        <f>SUM(I5:I22)</f>
        <v>7798.3540000000003</v>
      </c>
      <c r="J23" s="324">
        <f t="shared" si="3"/>
        <v>100</v>
      </c>
      <c r="K23" s="324"/>
      <c r="L23" s="324">
        <f t="shared" si="4"/>
        <v>13.533834586466165</v>
      </c>
      <c r="M23" s="324">
        <f t="shared" si="4"/>
        <v>0</v>
      </c>
      <c r="N23" s="324">
        <f t="shared" si="4"/>
        <v>1.5037593984962405</v>
      </c>
      <c r="O23" s="324">
        <f t="shared" si="4"/>
        <v>1.5037593984962405</v>
      </c>
      <c r="P23" s="324">
        <f t="shared" si="4"/>
        <v>10.526315789473683</v>
      </c>
      <c r="Q23" s="324">
        <f t="shared" si="4"/>
        <v>5.2631578947368416</v>
      </c>
      <c r="R23" s="324">
        <f t="shared" si="4"/>
        <v>0.75187969924812026</v>
      </c>
      <c r="S23" s="324">
        <f t="shared" si="4"/>
        <v>3.007518796992481</v>
      </c>
      <c r="T23" s="324">
        <f t="shared" si="4"/>
        <v>0.75187969924812026</v>
      </c>
      <c r="U23" s="345" t="s">
        <v>27</v>
      </c>
      <c r="V23" s="322">
        <v>109</v>
      </c>
      <c r="W23" s="324">
        <v>100</v>
      </c>
      <c r="X23" s="322"/>
      <c r="Y23" s="324">
        <f>SUM(Y5:Y22)</f>
        <v>400001.82799999992</v>
      </c>
      <c r="Z23" s="324">
        <f>SUM(Z5:Z22)</f>
        <v>7798.3540000000003</v>
      </c>
      <c r="AA23" s="324">
        <f t="shared" si="5"/>
        <v>1.9495795904212723</v>
      </c>
      <c r="AB23" s="322"/>
      <c r="AC23" s="324">
        <f>SUM(AC5:AC22)</f>
        <v>7798.3540000000003</v>
      </c>
      <c r="AD23" s="324">
        <f t="shared" si="6"/>
        <v>100</v>
      </c>
      <c r="AE23" s="322"/>
      <c r="AF23" s="324">
        <f t="shared" ref="AF23:AN23" si="9">AX23/$BG23*100</f>
        <v>12.781954887218044</v>
      </c>
      <c r="AG23" s="324">
        <f t="shared" si="9"/>
        <v>8.2706766917293226</v>
      </c>
      <c r="AH23" s="324">
        <f t="shared" si="9"/>
        <v>4.5112781954887211</v>
      </c>
      <c r="AI23" s="324">
        <f t="shared" si="9"/>
        <v>6.7669172932330826</v>
      </c>
      <c r="AJ23" s="324">
        <f t="shared" si="9"/>
        <v>19.548872180451127</v>
      </c>
      <c r="AK23" s="324">
        <f t="shared" si="9"/>
        <v>0</v>
      </c>
      <c r="AL23" s="324">
        <f t="shared" si="9"/>
        <v>9.7744360902255636</v>
      </c>
      <c r="AM23" s="324">
        <f t="shared" si="9"/>
        <v>0</v>
      </c>
      <c r="AN23" s="324">
        <f t="shared" si="9"/>
        <v>1.5037593984962405</v>
      </c>
      <c r="AO23" s="333">
        <v>18</v>
      </c>
      <c r="AP23" s="333">
        <v>0</v>
      </c>
      <c r="AQ23" s="333">
        <v>2</v>
      </c>
      <c r="AR23" s="340">
        <v>2</v>
      </c>
      <c r="AS23" s="340">
        <v>14</v>
      </c>
      <c r="AT23" s="340">
        <v>7</v>
      </c>
      <c r="AU23" s="340">
        <v>1</v>
      </c>
      <c r="AV23" s="340">
        <v>4</v>
      </c>
      <c r="AW23" s="340">
        <v>1</v>
      </c>
      <c r="AX23" s="340">
        <v>17</v>
      </c>
      <c r="AY23" s="340">
        <v>11</v>
      </c>
      <c r="AZ23" s="340">
        <v>6</v>
      </c>
      <c r="BA23" s="340">
        <v>9</v>
      </c>
      <c r="BB23" s="340">
        <v>26</v>
      </c>
      <c r="BC23" s="340">
        <v>0</v>
      </c>
      <c r="BD23" s="340">
        <v>13</v>
      </c>
      <c r="BE23" s="340">
        <v>0</v>
      </c>
      <c r="BF23" s="340">
        <v>2</v>
      </c>
      <c r="BG23" s="340">
        <v>133</v>
      </c>
    </row>
    <row r="24" spans="1:59" ht="15" thickTop="1">
      <c r="T24" s="3" t="s">
        <v>44</v>
      </c>
    </row>
    <row r="25" spans="1:59" ht="8.25" customHeight="1" thickBot="1"/>
    <row r="26" spans="1:59" s="352" customFormat="1" ht="18.75" customHeight="1">
      <c r="A26" s="378" t="s">
        <v>437</v>
      </c>
      <c r="B26" s="378"/>
      <c r="C26" s="378"/>
      <c r="D26" s="366">
        <v>174</v>
      </c>
      <c r="E26" s="366"/>
      <c r="F26" s="366"/>
      <c r="G26" s="366"/>
      <c r="H26" s="366"/>
      <c r="I26" s="366"/>
      <c r="J26" s="366"/>
      <c r="K26" s="366"/>
      <c r="L26" s="366"/>
      <c r="M26" s="366"/>
      <c r="N26" s="366"/>
      <c r="O26" s="366"/>
      <c r="P26" s="366"/>
      <c r="Q26" s="366"/>
      <c r="R26" s="366"/>
      <c r="S26" s="366"/>
      <c r="T26" s="366"/>
      <c r="U26" s="378" t="s">
        <v>437</v>
      </c>
      <c r="V26" s="378"/>
      <c r="W26" s="378"/>
      <c r="X26" s="366">
        <v>175</v>
      </c>
      <c r="Y26" s="366"/>
      <c r="Z26" s="366"/>
      <c r="AA26" s="366"/>
      <c r="AB26" s="366"/>
      <c r="AC26" s="366"/>
      <c r="AD26" s="366"/>
      <c r="AE26" s="366"/>
      <c r="AF26" s="366"/>
      <c r="AG26" s="366"/>
      <c r="AH26" s="366"/>
      <c r="AI26" s="366"/>
      <c r="AJ26" s="366"/>
      <c r="AK26" s="366"/>
      <c r="AL26" s="366"/>
      <c r="AM26" s="366"/>
      <c r="AN26" s="366"/>
    </row>
    <row r="27" spans="1:59">
      <c r="AP27" s="10"/>
    </row>
    <row r="28" spans="1:59">
      <c r="AP28" s="11"/>
    </row>
    <row r="29" spans="1:59">
      <c r="AP29" s="11"/>
    </row>
    <row r="30" spans="1:59">
      <c r="AP30" s="11"/>
    </row>
    <row r="31" spans="1:59">
      <c r="AP31" s="11"/>
    </row>
    <row r="32" spans="1:59">
      <c r="AP32" s="11"/>
    </row>
    <row r="33" spans="42:42">
      <c r="AP33" s="11"/>
    </row>
    <row r="34" spans="42:42">
      <c r="AP34" s="11"/>
    </row>
    <row r="35" spans="42:42">
      <c r="AP35" s="11"/>
    </row>
    <row r="36" spans="42:42">
      <c r="AP36" s="11"/>
    </row>
    <row r="37" spans="42:42">
      <c r="AP37" s="11"/>
    </row>
    <row r="38" spans="42:42">
      <c r="AP38" s="11"/>
    </row>
    <row r="39" spans="42:42">
      <c r="AP39" s="11"/>
    </row>
    <row r="40" spans="42:42">
      <c r="AP40" s="11"/>
    </row>
    <row r="41" spans="42:42">
      <c r="AP41" s="11"/>
    </row>
    <row r="42" spans="42:42">
      <c r="AP42" s="11"/>
    </row>
    <row r="43" spans="42:42">
      <c r="AP43" s="11"/>
    </row>
    <row r="44" spans="42:42">
      <c r="AP44" s="12"/>
    </row>
    <row r="45" spans="42:42" ht="15" thickBot="1">
      <c r="AP45" s="322"/>
    </row>
    <row r="46" spans="42:42" ht="15" thickTop="1"/>
  </sheetData>
  <mergeCells count="20">
    <mergeCell ref="A1:T1"/>
    <mergeCell ref="U1:AN1"/>
    <mergeCell ref="A2:T2"/>
    <mergeCell ref="U2:AN2"/>
    <mergeCell ref="A3:A4"/>
    <mergeCell ref="B3:C3"/>
    <mergeCell ref="E3:E4"/>
    <mergeCell ref="F3:G3"/>
    <mergeCell ref="I3:J3"/>
    <mergeCell ref="L3:T3"/>
    <mergeCell ref="U3:U4"/>
    <mergeCell ref="V3:W3"/>
    <mergeCell ref="Y3:Y4"/>
    <mergeCell ref="Z3:AA3"/>
    <mergeCell ref="AC3:AD3"/>
    <mergeCell ref="A26:C26"/>
    <mergeCell ref="U26:W26"/>
    <mergeCell ref="D26:T26"/>
    <mergeCell ref="X26:AN26"/>
    <mergeCell ref="AF3:AN3"/>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28.xml><?xml version="1.0" encoding="utf-8"?>
<worksheet xmlns="http://schemas.openxmlformats.org/spreadsheetml/2006/main" xmlns:r="http://schemas.openxmlformats.org/officeDocument/2006/relationships">
  <sheetPr>
    <tabColor rgb="FF904073"/>
  </sheetPr>
  <dimension ref="A1:F27"/>
  <sheetViews>
    <sheetView rightToLeft="1" view="pageBreakPreview" zoomScaleSheetLayoutView="100" workbookViewId="0">
      <selection activeCell="K14" sqref="K14"/>
    </sheetView>
  </sheetViews>
  <sheetFormatPr defaultColWidth="9.125" defaultRowHeight="14.25"/>
  <cols>
    <col min="1" max="1" width="17.125" style="14" customWidth="1"/>
    <col min="2" max="2" width="15" style="14" customWidth="1"/>
    <col min="3" max="3" width="15.75" style="14" customWidth="1"/>
    <col min="4" max="4" width="10.125" style="14" customWidth="1"/>
    <col min="5" max="5" width="0.75" style="26" customWidth="1"/>
    <col min="6" max="6" width="15.125" style="14" customWidth="1"/>
    <col min="7" max="16384" width="9.125" style="14"/>
  </cols>
  <sheetData>
    <row r="1" spans="1:6" ht="16.5" customHeight="1">
      <c r="A1" s="364" t="s">
        <v>209</v>
      </c>
      <c r="B1" s="364"/>
      <c r="C1" s="364"/>
      <c r="D1" s="364"/>
      <c r="E1" s="364"/>
      <c r="F1" s="364"/>
    </row>
    <row r="2" spans="1:6" ht="36" customHeight="1" thickBot="1">
      <c r="A2" s="393" t="s">
        <v>477</v>
      </c>
      <c r="B2" s="393"/>
      <c r="C2" s="393"/>
      <c r="D2" s="393"/>
      <c r="E2" s="393"/>
      <c r="F2" s="393"/>
    </row>
    <row r="3" spans="1:6" ht="36.75" customHeight="1" thickTop="1">
      <c r="A3" s="363" t="s">
        <v>1</v>
      </c>
      <c r="B3" s="371" t="s">
        <v>240</v>
      </c>
      <c r="C3" s="382" t="s">
        <v>444</v>
      </c>
      <c r="D3" s="382"/>
      <c r="E3" s="24"/>
      <c r="F3" s="371" t="s">
        <v>76</v>
      </c>
    </row>
    <row r="4" spans="1:6" ht="25.5" customHeight="1">
      <c r="A4" s="391"/>
      <c r="B4" s="372"/>
      <c r="C4" s="27" t="s">
        <v>68</v>
      </c>
      <c r="D4" s="30" t="s">
        <v>129</v>
      </c>
      <c r="E4" s="25"/>
      <c r="F4" s="372"/>
    </row>
    <row r="5" spans="1:6" ht="21.95" customHeight="1">
      <c r="A5" s="67" t="s">
        <v>9</v>
      </c>
      <c r="B5" s="68">
        <v>66</v>
      </c>
      <c r="C5" s="68">
        <v>1</v>
      </c>
      <c r="D5" s="69">
        <f>C5/B5*100</f>
        <v>1.5151515151515151</v>
      </c>
      <c r="E5" s="70"/>
      <c r="F5" s="68">
        <v>800</v>
      </c>
    </row>
    <row r="6" spans="1:6" ht="21.95" customHeight="1">
      <c r="A6" s="43" t="s">
        <v>10</v>
      </c>
      <c r="B6" s="11">
        <v>100</v>
      </c>
      <c r="C6" s="11">
        <v>0</v>
      </c>
      <c r="D6" s="62">
        <f t="shared" ref="D6:D23" si="0">C6/B6*100</f>
        <v>0</v>
      </c>
      <c r="E6" s="65"/>
      <c r="F6" s="11">
        <v>0</v>
      </c>
    </row>
    <row r="7" spans="1:6" ht="21.95" customHeight="1">
      <c r="A7" s="43" t="s">
        <v>11</v>
      </c>
      <c r="B7" s="11">
        <v>198</v>
      </c>
      <c r="C7" s="11">
        <v>5</v>
      </c>
      <c r="D7" s="62">
        <f t="shared" si="0"/>
        <v>2.5252525252525251</v>
      </c>
      <c r="E7" s="65"/>
      <c r="F7" s="11">
        <v>37200</v>
      </c>
    </row>
    <row r="8" spans="1:6" ht="21.95" customHeight="1">
      <c r="A8" s="43" t="s">
        <v>12</v>
      </c>
      <c r="B8" s="11">
        <v>84</v>
      </c>
      <c r="C8" s="11">
        <v>0</v>
      </c>
      <c r="D8" s="62">
        <f t="shared" si="0"/>
        <v>0</v>
      </c>
      <c r="E8" s="65"/>
      <c r="F8" s="11">
        <v>0</v>
      </c>
    </row>
    <row r="9" spans="1:6" ht="21.95" customHeight="1">
      <c r="A9" s="43" t="s">
        <v>13</v>
      </c>
      <c r="B9" s="11">
        <v>102</v>
      </c>
      <c r="C9" s="11">
        <v>1</v>
      </c>
      <c r="D9" s="62">
        <f t="shared" si="0"/>
        <v>0.98039215686274506</v>
      </c>
      <c r="E9" s="65"/>
      <c r="F9" s="11">
        <v>30</v>
      </c>
    </row>
    <row r="10" spans="1:6" ht="21.95" customHeight="1">
      <c r="A10" s="43" t="s">
        <v>14</v>
      </c>
      <c r="B10" s="11">
        <v>76</v>
      </c>
      <c r="C10" s="11">
        <v>0</v>
      </c>
      <c r="D10" s="62">
        <f t="shared" si="0"/>
        <v>0</v>
      </c>
      <c r="E10" s="65"/>
      <c r="F10" s="11">
        <v>0</v>
      </c>
    </row>
    <row r="11" spans="1:6" ht="21.95" customHeight="1">
      <c r="A11" s="43" t="s">
        <v>15</v>
      </c>
      <c r="B11" s="11">
        <v>71</v>
      </c>
      <c r="C11" s="11">
        <v>0</v>
      </c>
      <c r="D11" s="62">
        <f t="shared" si="0"/>
        <v>0</v>
      </c>
      <c r="E11" s="65"/>
      <c r="F11" s="11">
        <v>0</v>
      </c>
    </row>
    <row r="12" spans="1:6" ht="21.95" customHeight="1">
      <c r="A12" s="43" t="s">
        <v>16</v>
      </c>
      <c r="B12" s="11">
        <v>218</v>
      </c>
      <c r="C12" s="11">
        <v>4</v>
      </c>
      <c r="D12" s="62">
        <f t="shared" si="0"/>
        <v>1.834862385321101</v>
      </c>
      <c r="E12" s="65"/>
      <c r="F12" s="11">
        <v>1257</v>
      </c>
    </row>
    <row r="13" spans="1:6" ht="21.95" customHeight="1">
      <c r="A13" s="43" t="s">
        <v>17</v>
      </c>
      <c r="B13" s="11">
        <v>79</v>
      </c>
      <c r="C13" s="11">
        <v>0</v>
      </c>
      <c r="D13" s="62">
        <f t="shared" si="0"/>
        <v>0</v>
      </c>
      <c r="E13" s="65"/>
      <c r="F13" s="11">
        <v>0</v>
      </c>
    </row>
    <row r="14" spans="1:6" ht="21.95" customHeight="1">
      <c r="A14" s="43" t="s">
        <v>18</v>
      </c>
      <c r="B14" s="11">
        <v>35</v>
      </c>
      <c r="C14" s="11">
        <v>0</v>
      </c>
      <c r="D14" s="62">
        <f t="shared" si="0"/>
        <v>0</v>
      </c>
      <c r="E14" s="65"/>
      <c r="F14" s="11">
        <v>0</v>
      </c>
    </row>
    <row r="15" spans="1:6" ht="21.95" customHeight="1">
      <c r="A15" s="43" t="s">
        <v>19</v>
      </c>
      <c r="B15" s="11">
        <v>34</v>
      </c>
      <c r="C15" s="11">
        <v>0</v>
      </c>
      <c r="D15" s="62">
        <f t="shared" si="0"/>
        <v>0</v>
      </c>
      <c r="E15" s="65"/>
      <c r="F15" s="11">
        <v>0</v>
      </c>
    </row>
    <row r="16" spans="1:6" ht="21.95" customHeight="1">
      <c r="A16" s="43" t="s">
        <v>20</v>
      </c>
      <c r="B16" s="11">
        <v>73</v>
      </c>
      <c r="C16" s="11">
        <v>0</v>
      </c>
      <c r="D16" s="62">
        <f t="shared" si="0"/>
        <v>0</v>
      </c>
      <c r="E16" s="65"/>
      <c r="F16" s="11">
        <v>0</v>
      </c>
    </row>
    <row r="17" spans="1:6" ht="21.95" customHeight="1">
      <c r="A17" s="43" t="s">
        <v>21</v>
      </c>
      <c r="B17" s="11">
        <v>29</v>
      </c>
      <c r="C17" s="11">
        <v>1</v>
      </c>
      <c r="D17" s="62">
        <f t="shared" si="0"/>
        <v>3.4482758620689653</v>
      </c>
      <c r="E17" s="65"/>
      <c r="F17" s="11">
        <v>52</v>
      </c>
    </row>
    <row r="18" spans="1:6" ht="21.95" customHeight="1">
      <c r="A18" s="43" t="s">
        <v>22</v>
      </c>
      <c r="B18" s="11">
        <v>33</v>
      </c>
      <c r="C18" s="11">
        <v>0</v>
      </c>
      <c r="D18" s="62">
        <f t="shared" si="0"/>
        <v>0</v>
      </c>
      <c r="E18" s="65"/>
      <c r="F18" s="11">
        <v>0</v>
      </c>
    </row>
    <row r="19" spans="1:6" ht="21.95" customHeight="1">
      <c r="A19" s="43" t="s">
        <v>23</v>
      </c>
      <c r="B19" s="11">
        <v>56</v>
      </c>
      <c r="C19" s="11">
        <v>0</v>
      </c>
      <c r="D19" s="62">
        <f t="shared" si="0"/>
        <v>0</v>
      </c>
      <c r="E19" s="65"/>
      <c r="F19" s="11">
        <v>0</v>
      </c>
    </row>
    <row r="20" spans="1:6" ht="21.95" customHeight="1">
      <c r="A20" s="43" t="s">
        <v>24</v>
      </c>
      <c r="B20" s="11">
        <v>42</v>
      </c>
      <c r="C20" s="11">
        <v>0</v>
      </c>
      <c r="D20" s="62">
        <f t="shared" si="0"/>
        <v>0</v>
      </c>
      <c r="E20" s="65"/>
      <c r="F20" s="11">
        <v>0</v>
      </c>
    </row>
    <row r="21" spans="1:6" ht="21.95" customHeight="1">
      <c r="A21" s="43" t="s">
        <v>25</v>
      </c>
      <c r="B21" s="11">
        <v>75</v>
      </c>
      <c r="C21" s="11">
        <v>0</v>
      </c>
      <c r="D21" s="62">
        <f t="shared" si="0"/>
        <v>0</v>
      </c>
      <c r="E21" s="65"/>
      <c r="F21" s="11">
        <v>0</v>
      </c>
    </row>
    <row r="22" spans="1:6" ht="21.95" customHeight="1">
      <c r="A22" s="71" t="s">
        <v>26</v>
      </c>
      <c r="B22" s="72">
        <v>62</v>
      </c>
      <c r="C22" s="72">
        <v>0</v>
      </c>
      <c r="D22" s="73">
        <f t="shared" si="0"/>
        <v>0</v>
      </c>
      <c r="E22" s="72"/>
      <c r="F22" s="72">
        <v>0</v>
      </c>
    </row>
    <row r="23" spans="1:6" ht="23.25" customHeight="1" thickBot="1">
      <c r="A23" s="23" t="s">
        <v>27</v>
      </c>
      <c r="B23" s="19">
        <v>1433</v>
      </c>
      <c r="C23" s="19">
        <v>12</v>
      </c>
      <c r="D23" s="63">
        <f t="shared" si="0"/>
        <v>0.83740404745289609</v>
      </c>
      <c r="E23" s="66"/>
      <c r="F23" s="19">
        <v>39339</v>
      </c>
    </row>
    <row r="24" spans="1:6" ht="15" thickTop="1"/>
    <row r="25" spans="1:6" s="334" customFormat="1" ht="4.5" customHeight="1"/>
    <row r="26" spans="1:6" ht="16.5" customHeight="1" thickBot="1"/>
    <row r="27" spans="1:6" ht="20.25" customHeight="1">
      <c r="A27" s="378" t="s">
        <v>437</v>
      </c>
      <c r="B27" s="378"/>
      <c r="C27" s="378"/>
      <c r="D27" s="354">
        <v>176</v>
      </c>
      <c r="E27" s="354"/>
      <c r="F27" s="354"/>
    </row>
  </sheetData>
  <mergeCells count="7">
    <mergeCell ref="A27:C27"/>
    <mergeCell ref="A1:F1"/>
    <mergeCell ref="A2:F2"/>
    <mergeCell ref="A3:A4"/>
    <mergeCell ref="B3:B4"/>
    <mergeCell ref="F3:F4"/>
    <mergeCell ref="C3:D3"/>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29.xml><?xml version="1.0" encoding="utf-8"?>
<worksheet xmlns="http://schemas.openxmlformats.org/spreadsheetml/2006/main" xmlns:r="http://schemas.openxmlformats.org/officeDocument/2006/relationships">
  <sheetPr>
    <tabColor rgb="FF00B0F0"/>
  </sheetPr>
  <dimension ref="A1:AW88"/>
  <sheetViews>
    <sheetView rightToLeft="1" view="pageBreakPreview" zoomScaleSheetLayoutView="100" workbookViewId="0">
      <selection activeCell="P2" sqref="P2:AD2"/>
    </sheetView>
  </sheetViews>
  <sheetFormatPr defaultColWidth="9.125" defaultRowHeight="14.25"/>
  <cols>
    <col min="1" max="1" width="8.5" style="15" customWidth="1"/>
    <col min="2" max="2" width="8.5" style="33" customWidth="1"/>
    <col min="3" max="3" width="10" style="15" customWidth="1"/>
    <col min="4" max="4" width="7" style="32" customWidth="1"/>
    <col min="5" max="5" width="0.75" style="38" customWidth="1"/>
    <col min="6" max="6" width="9.375" style="15" customWidth="1"/>
    <col min="7" max="7" width="9.375" style="38" customWidth="1"/>
    <col min="8" max="8" width="10.625" style="15" customWidth="1"/>
    <col min="9" max="9" width="9.875" style="15" customWidth="1"/>
    <col min="10" max="10" width="10.625" style="15" customWidth="1"/>
    <col min="11" max="12" width="9.25" style="15" customWidth="1"/>
    <col min="13" max="13" width="8.375" style="15" customWidth="1"/>
    <col min="14" max="14" width="9.375" style="15" customWidth="1"/>
    <col min="15" max="15" width="9.625" style="15" customWidth="1"/>
    <col min="16" max="16" width="13.375" style="92" customWidth="1"/>
    <col min="17" max="17" width="10.75" style="15" customWidth="1"/>
    <col min="18" max="18" width="9.125" style="15"/>
    <col min="19" max="19" width="8.25" style="15" customWidth="1"/>
    <col min="20" max="20" width="1" style="15" customWidth="1"/>
    <col min="21" max="21" width="7.375" style="15" customWidth="1"/>
    <col min="22" max="22" width="7.875" style="15" customWidth="1"/>
    <col min="23" max="23" width="10.875" style="15" customWidth="1"/>
    <col min="24" max="24" width="9.125" style="15"/>
    <col min="25" max="25" width="11.875" style="15" customWidth="1"/>
    <col min="26" max="30" width="9.125" style="15"/>
    <col min="31" max="31" width="11" style="15" customWidth="1"/>
    <col min="32" max="32" width="8.625" style="15" customWidth="1"/>
    <col min="33" max="33" width="9.125" style="15"/>
    <col min="34" max="34" width="6.75" style="15" customWidth="1"/>
    <col min="35" max="35" width="0.625" style="15" customWidth="1"/>
    <col min="36" max="38" width="8.75" style="15" customWidth="1"/>
    <col min="39" max="39" width="7.625" style="15" customWidth="1"/>
    <col min="40" max="40" width="7.75" style="15" customWidth="1"/>
    <col min="41" max="41" width="8.25" style="15" customWidth="1"/>
    <col min="42" max="42" width="7.75" style="15" customWidth="1"/>
    <col min="43" max="43" width="8.25" style="15" customWidth="1"/>
    <col min="44" max="44" width="7.75" style="15" customWidth="1"/>
    <col min="45" max="45" width="8.125" style="15" customWidth="1"/>
    <col min="46" max="46" width="8" style="15" customWidth="1"/>
    <col min="47" max="47" width="8.375" style="15" customWidth="1"/>
    <col min="48" max="48" width="8.75" style="15" customWidth="1"/>
    <col min="49" max="16384" width="9.125" style="15"/>
  </cols>
  <sheetData>
    <row r="1" spans="1:48" ht="18.75" customHeight="1">
      <c r="A1" s="364" t="s">
        <v>166</v>
      </c>
      <c r="B1" s="364"/>
      <c r="C1" s="364"/>
      <c r="D1" s="364"/>
      <c r="E1" s="364"/>
      <c r="F1" s="364"/>
      <c r="G1" s="364"/>
      <c r="H1" s="364"/>
      <c r="I1" s="364"/>
      <c r="J1" s="364"/>
      <c r="K1" s="364"/>
      <c r="L1" s="364"/>
      <c r="M1" s="364"/>
      <c r="N1" s="364"/>
      <c r="O1" s="364"/>
      <c r="P1" s="364" t="s">
        <v>434</v>
      </c>
      <c r="Q1" s="364"/>
      <c r="R1" s="364"/>
      <c r="S1" s="364"/>
      <c r="T1" s="364"/>
      <c r="U1" s="364"/>
      <c r="V1" s="364"/>
      <c r="W1" s="364"/>
      <c r="X1" s="364"/>
      <c r="Y1" s="364"/>
      <c r="Z1" s="364"/>
      <c r="AA1" s="364"/>
      <c r="AB1" s="364"/>
      <c r="AC1" s="364"/>
      <c r="AD1" s="364"/>
      <c r="AE1" s="364" t="s">
        <v>434</v>
      </c>
      <c r="AF1" s="364"/>
      <c r="AG1" s="364"/>
      <c r="AH1" s="364"/>
      <c r="AI1" s="364"/>
      <c r="AJ1" s="364"/>
      <c r="AK1" s="364"/>
      <c r="AL1" s="364"/>
      <c r="AM1" s="364"/>
      <c r="AN1" s="364"/>
      <c r="AO1" s="364"/>
      <c r="AP1" s="364"/>
      <c r="AQ1" s="364"/>
      <c r="AR1" s="364"/>
      <c r="AS1" s="364"/>
      <c r="AT1" s="364"/>
      <c r="AU1" s="364"/>
      <c r="AV1" s="364"/>
    </row>
    <row r="2" spans="1:48" ht="22.5" customHeight="1" thickBot="1">
      <c r="A2" s="392" t="s">
        <v>478</v>
      </c>
      <c r="B2" s="392"/>
      <c r="C2" s="392"/>
      <c r="D2" s="392"/>
      <c r="E2" s="392"/>
      <c r="F2" s="392"/>
      <c r="G2" s="392"/>
      <c r="H2" s="392"/>
      <c r="I2" s="392"/>
      <c r="J2" s="392"/>
      <c r="K2" s="392"/>
      <c r="L2" s="392"/>
      <c r="M2" s="392"/>
      <c r="N2" s="392"/>
      <c r="O2" s="392"/>
      <c r="P2" s="392" t="s">
        <v>479</v>
      </c>
      <c r="Q2" s="392"/>
      <c r="R2" s="392"/>
      <c r="S2" s="392"/>
      <c r="T2" s="392"/>
      <c r="U2" s="392"/>
      <c r="V2" s="392"/>
      <c r="W2" s="392"/>
      <c r="X2" s="392"/>
      <c r="Y2" s="392"/>
      <c r="Z2" s="392"/>
      <c r="AA2" s="392"/>
      <c r="AB2" s="392"/>
      <c r="AC2" s="392"/>
      <c r="AD2" s="392"/>
      <c r="AE2" s="392" t="s">
        <v>389</v>
      </c>
      <c r="AF2" s="392"/>
      <c r="AG2" s="392"/>
      <c r="AH2" s="392"/>
      <c r="AI2" s="392"/>
      <c r="AJ2" s="392"/>
      <c r="AK2" s="392"/>
      <c r="AL2" s="392"/>
      <c r="AM2" s="392"/>
      <c r="AN2" s="392"/>
      <c r="AO2" s="392"/>
      <c r="AP2" s="392"/>
      <c r="AQ2" s="392"/>
      <c r="AR2" s="392"/>
      <c r="AS2" s="392"/>
      <c r="AT2" s="392"/>
      <c r="AU2" s="392"/>
      <c r="AV2" s="392"/>
    </row>
    <row r="3" spans="1:48" ht="23.25" customHeight="1" thickTop="1">
      <c r="A3" s="363" t="s">
        <v>1</v>
      </c>
      <c r="B3" s="371" t="s">
        <v>59</v>
      </c>
      <c r="C3" s="371" t="s">
        <v>147</v>
      </c>
      <c r="D3" s="371"/>
      <c r="E3" s="37"/>
      <c r="F3" s="373" t="s">
        <v>246</v>
      </c>
      <c r="G3" s="373"/>
      <c r="H3" s="373"/>
      <c r="I3" s="373"/>
      <c r="J3" s="373"/>
      <c r="K3" s="373"/>
      <c r="L3" s="373"/>
      <c r="M3" s="373"/>
      <c r="N3" s="373"/>
      <c r="O3" s="373"/>
      <c r="P3" s="363" t="s">
        <v>1</v>
      </c>
      <c r="Q3" s="371" t="s">
        <v>59</v>
      </c>
      <c r="R3" s="371" t="s">
        <v>147</v>
      </c>
      <c r="S3" s="371"/>
      <c r="T3" s="90"/>
      <c r="U3" s="373" t="s">
        <v>246</v>
      </c>
      <c r="V3" s="373"/>
      <c r="W3" s="373"/>
      <c r="X3" s="373"/>
      <c r="Y3" s="373"/>
      <c r="Z3" s="373"/>
      <c r="AA3" s="373"/>
      <c r="AB3" s="373"/>
      <c r="AC3" s="373"/>
      <c r="AD3" s="373"/>
      <c r="AE3" s="363" t="s">
        <v>1</v>
      </c>
      <c r="AF3" s="371" t="s">
        <v>59</v>
      </c>
      <c r="AG3" s="371" t="s">
        <v>147</v>
      </c>
      <c r="AH3" s="371"/>
      <c r="AI3" s="90"/>
      <c r="AJ3" s="373" t="s">
        <v>246</v>
      </c>
      <c r="AK3" s="373"/>
      <c r="AL3" s="373"/>
      <c r="AM3" s="373"/>
      <c r="AN3" s="373"/>
      <c r="AO3" s="373"/>
      <c r="AP3" s="373"/>
      <c r="AQ3" s="373"/>
      <c r="AR3" s="373"/>
      <c r="AS3" s="373"/>
      <c r="AT3" s="373"/>
      <c r="AU3" s="373"/>
      <c r="AV3" s="373"/>
    </row>
    <row r="4" spans="1:48" ht="29.25" customHeight="1">
      <c r="A4" s="400"/>
      <c r="B4" s="401"/>
      <c r="C4" s="407"/>
      <c r="D4" s="407"/>
      <c r="E4" s="42"/>
      <c r="F4" s="31" t="s">
        <v>216</v>
      </c>
      <c r="G4" s="31" t="s">
        <v>143</v>
      </c>
      <c r="H4" s="31" t="s">
        <v>144</v>
      </c>
      <c r="I4" s="31" t="s">
        <v>78</v>
      </c>
      <c r="J4" s="31" t="s">
        <v>122</v>
      </c>
      <c r="K4" s="31" t="s">
        <v>123</v>
      </c>
      <c r="L4" s="31" t="s">
        <v>77</v>
      </c>
      <c r="M4" s="31" t="s">
        <v>145</v>
      </c>
      <c r="N4" s="31" t="s">
        <v>86</v>
      </c>
      <c r="O4" s="405" t="s">
        <v>392</v>
      </c>
      <c r="P4" s="400"/>
      <c r="Q4" s="401"/>
      <c r="R4" s="407"/>
      <c r="S4" s="407"/>
      <c r="T4" s="98"/>
      <c r="U4" s="95" t="s">
        <v>83</v>
      </c>
      <c r="V4" s="95" t="s">
        <v>124</v>
      </c>
      <c r="W4" s="95" t="s">
        <v>217</v>
      </c>
      <c r="X4" s="95" t="s">
        <v>79</v>
      </c>
      <c r="Y4" s="95" t="s">
        <v>218</v>
      </c>
      <c r="Z4" s="95" t="s">
        <v>80</v>
      </c>
      <c r="AA4" s="95" t="s">
        <v>81</v>
      </c>
      <c r="AB4" s="350" t="s">
        <v>447</v>
      </c>
      <c r="AC4" s="95" t="s">
        <v>219</v>
      </c>
      <c r="AD4" s="50" t="s">
        <v>288</v>
      </c>
      <c r="AE4" s="400"/>
      <c r="AF4" s="401"/>
      <c r="AG4" s="407"/>
      <c r="AH4" s="407"/>
      <c r="AI4" s="98"/>
      <c r="AJ4" s="50" t="s">
        <v>289</v>
      </c>
      <c r="AK4" s="50" t="s">
        <v>291</v>
      </c>
      <c r="AL4" s="50" t="s">
        <v>292</v>
      </c>
      <c r="AM4" s="349" t="s">
        <v>448</v>
      </c>
      <c r="AN4" s="50" t="s">
        <v>294</v>
      </c>
      <c r="AO4" s="50" t="s">
        <v>295</v>
      </c>
      <c r="AP4" s="50" t="s">
        <v>297</v>
      </c>
      <c r="AQ4" s="50" t="s">
        <v>299</v>
      </c>
      <c r="AR4" s="50" t="s">
        <v>300</v>
      </c>
      <c r="AS4" s="50" t="s">
        <v>301</v>
      </c>
      <c r="AT4" s="50" t="s">
        <v>302</v>
      </c>
      <c r="AU4" s="50" t="s">
        <v>303</v>
      </c>
      <c r="AV4" s="398" t="s">
        <v>27</v>
      </c>
    </row>
    <row r="5" spans="1:48" ht="24" customHeight="1">
      <c r="A5" s="391"/>
      <c r="B5" s="372"/>
      <c r="C5" s="40" t="s">
        <v>108</v>
      </c>
      <c r="D5" s="308" t="s">
        <v>390</v>
      </c>
      <c r="E5" s="40"/>
      <c r="F5" s="21" t="s">
        <v>403</v>
      </c>
      <c r="G5" s="21" t="s">
        <v>391</v>
      </c>
      <c r="H5" s="21" t="s">
        <v>404</v>
      </c>
      <c r="I5" s="21" t="s">
        <v>84</v>
      </c>
      <c r="J5" s="21" t="s">
        <v>405</v>
      </c>
      <c r="K5" s="21" t="s">
        <v>406</v>
      </c>
      <c r="L5" s="21" t="s">
        <v>85</v>
      </c>
      <c r="M5" s="21" t="s">
        <v>407</v>
      </c>
      <c r="N5" s="21" t="s">
        <v>408</v>
      </c>
      <c r="O5" s="406"/>
      <c r="P5" s="391"/>
      <c r="Q5" s="372"/>
      <c r="R5" s="96" t="s">
        <v>108</v>
      </c>
      <c r="S5" s="308" t="s">
        <v>390</v>
      </c>
      <c r="T5" s="96"/>
      <c r="U5" s="21" t="s">
        <v>393</v>
      </c>
      <c r="V5" s="21" t="s">
        <v>125</v>
      </c>
      <c r="W5" s="21" t="s">
        <v>87</v>
      </c>
      <c r="X5" s="21" t="s">
        <v>394</v>
      </c>
      <c r="Y5" s="21" t="s">
        <v>395</v>
      </c>
      <c r="Z5" s="21" t="s">
        <v>396</v>
      </c>
      <c r="AA5" s="21" t="s">
        <v>397</v>
      </c>
      <c r="AB5" s="21" t="s">
        <v>92</v>
      </c>
      <c r="AC5" s="21" t="s">
        <v>220</v>
      </c>
      <c r="AD5" s="21" t="s">
        <v>398</v>
      </c>
      <c r="AE5" s="391"/>
      <c r="AF5" s="372"/>
      <c r="AG5" s="96" t="s">
        <v>108</v>
      </c>
      <c r="AH5" s="309" t="s">
        <v>390</v>
      </c>
      <c r="AI5" s="96"/>
      <c r="AJ5" s="21" t="s">
        <v>290</v>
      </c>
      <c r="AK5" s="21" t="s">
        <v>290</v>
      </c>
      <c r="AL5" s="21" t="s">
        <v>293</v>
      </c>
      <c r="AM5" s="21" t="s">
        <v>399</v>
      </c>
      <c r="AN5" s="21" t="s">
        <v>290</v>
      </c>
      <c r="AO5" s="21" t="s">
        <v>296</v>
      </c>
      <c r="AP5" s="21" t="s">
        <v>298</v>
      </c>
      <c r="AQ5" s="21" t="s">
        <v>400</v>
      </c>
      <c r="AR5" s="21" t="s">
        <v>290</v>
      </c>
      <c r="AS5" s="21" t="s">
        <v>290</v>
      </c>
      <c r="AT5" s="21" t="s">
        <v>401</v>
      </c>
      <c r="AU5" s="21" t="s">
        <v>402</v>
      </c>
      <c r="AV5" s="406"/>
    </row>
    <row r="6" spans="1:48" ht="24" customHeight="1">
      <c r="A6" s="67" t="s">
        <v>9</v>
      </c>
      <c r="B6" s="68">
        <v>66</v>
      </c>
      <c r="C6" s="68">
        <v>37</v>
      </c>
      <c r="D6" s="69">
        <f>C6/B6*100</f>
        <v>56.060606060606055</v>
      </c>
      <c r="E6" s="68"/>
      <c r="F6" s="69">
        <v>2.8301886792452828</v>
      </c>
      <c r="G6" s="69">
        <v>2.8301886792452828</v>
      </c>
      <c r="H6" s="69">
        <v>1.8867924528301887</v>
      </c>
      <c r="I6" s="69">
        <v>0.94339622641509435</v>
      </c>
      <c r="J6" s="69">
        <v>1.8867924528301887</v>
      </c>
      <c r="K6" s="69">
        <v>0.94339622641509435</v>
      </c>
      <c r="L6" s="69">
        <v>3.7735849056603774</v>
      </c>
      <c r="M6" s="69">
        <v>29.245283018867923</v>
      </c>
      <c r="N6" s="69">
        <v>0</v>
      </c>
      <c r="O6" s="69">
        <v>2.8301886792452828</v>
      </c>
      <c r="P6" s="67" t="s">
        <v>9</v>
      </c>
      <c r="Q6" s="68">
        <v>66</v>
      </c>
      <c r="R6" s="68">
        <v>37</v>
      </c>
      <c r="S6" s="69">
        <f>R6/Q6*100</f>
        <v>56.060606060606055</v>
      </c>
      <c r="T6" s="68"/>
      <c r="U6" s="69">
        <v>0</v>
      </c>
      <c r="V6" s="69">
        <v>0</v>
      </c>
      <c r="W6" s="69">
        <v>24.528301886792452</v>
      </c>
      <c r="X6" s="69">
        <v>0</v>
      </c>
      <c r="Y6" s="69">
        <v>0</v>
      </c>
      <c r="Z6" s="69">
        <v>0</v>
      </c>
      <c r="AA6" s="69">
        <v>0.94339622641509435</v>
      </c>
      <c r="AB6" s="68">
        <v>0</v>
      </c>
      <c r="AC6" s="69">
        <v>26.415094339622641</v>
      </c>
      <c r="AD6" s="69">
        <v>0.94339622641509435</v>
      </c>
      <c r="AE6" s="67" t="s">
        <v>9</v>
      </c>
      <c r="AF6" s="68">
        <v>66</v>
      </c>
      <c r="AG6" s="68">
        <v>37</v>
      </c>
      <c r="AH6" s="69">
        <f>AG6/AF6*100</f>
        <v>56.060606060606055</v>
      </c>
      <c r="AI6" s="68"/>
      <c r="AJ6" s="69">
        <v>0</v>
      </c>
      <c r="AK6" s="69">
        <v>0</v>
      </c>
      <c r="AL6" s="69">
        <v>0</v>
      </c>
      <c r="AM6" s="69">
        <v>0</v>
      </c>
      <c r="AN6" s="69">
        <v>0</v>
      </c>
      <c r="AO6" s="69">
        <v>0</v>
      </c>
      <c r="AP6" s="69">
        <v>0</v>
      </c>
      <c r="AQ6" s="69">
        <v>0</v>
      </c>
      <c r="AR6" s="69">
        <v>0</v>
      </c>
      <c r="AS6" s="69">
        <v>0</v>
      </c>
      <c r="AT6" s="69">
        <v>0</v>
      </c>
      <c r="AU6" s="69">
        <v>0</v>
      </c>
      <c r="AV6" s="69">
        <v>100</v>
      </c>
    </row>
    <row r="7" spans="1:48" ht="21.95" customHeight="1">
      <c r="A7" s="86" t="s">
        <v>10</v>
      </c>
      <c r="B7" s="79">
        <v>100</v>
      </c>
      <c r="C7" s="79">
        <v>80</v>
      </c>
      <c r="D7" s="105">
        <f t="shared" ref="D7:D23" si="0">C7/B7*100</f>
        <v>80</v>
      </c>
      <c r="E7" s="79"/>
      <c r="F7" s="105">
        <v>5.806451612903226</v>
      </c>
      <c r="G7" s="105">
        <v>1.935483870967742</v>
      </c>
      <c r="H7" s="105">
        <v>1.935483870967742</v>
      </c>
      <c r="I7" s="105">
        <v>1.2903225806451613</v>
      </c>
      <c r="J7" s="105">
        <v>0.64516129032258063</v>
      </c>
      <c r="K7" s="105">
        <v>1.2903225806451613</v>
      </c>
      <c r="L7" s="105">
        <v>16.129032258064516</v>
      </c>
      <c r="M7" s="105">
        <v>19.35483870967742</v>
      </c>
      <c r="N7" s="105">
        <v>0.64516129032258063</v>
      </c>
      <c r="O7" s="105">
        <v>0.64516129032258063</v>
      </c>
      <c r="P7" s="86" t="s">
        <v>10</v>
      </c>
      <c r="Q7" s="79">
        <v>100</v>
      </c>
      <c r="R7" s="79">
        <v>80</v>
      </c>
      <c r="S7" s="105">
        <f t="shared" ref="S7:S23" si="1">R7/Q7*100</f>
        <v>80</v>
      </c>
      <c r="T7" s="79"/>
      <c r="U7" s="105">
        <v>0</v>
      </c>
      <c r="V7" s="105">
        <v>0</v>
      </c>
      <c r="W7" s="105">
        <v>11.612903225806452</v>
      </c>
      <c r="X7" s="105">
        <v>1.2903225806451613</v>
      </c>
      <c r="Y7" s="105">
        <v>0</v>
      </c>
      <c r="Z7" s="105">
        <v>0</v>
      </c>
      <c r="AA7" s="105">
        <v>0</v>
      </c>
      <c r="AB7" s="105">
        <v>0</v>
      </c>
      <c r="AC7" s="105">
        <v>36.12903225806452</v>
      </c>
      <c r="AD7" s="105">
        <v>0</v>
      </c>
      <c r="AE7" s="86" t="s">
        <v>10</v>
      </c>
      <c r="AF7" s="79">
        <v>100</v>
      </c>
      <c r="AG7" s="79">
        <v>80</v>
      </c>
      <c r="AH7" s="105">
        <f t="shared" ref="AH7:AH23" si="2">AG7/AF7*100</f>
        <v>80</v>
      </c>
      <c r="AI7" s="79"/>
      <c r="AJ7" s="105">
        <v>0</v>
      </c>
      <c r="AK7" s="105">
        <v>0</v>
      </c>
      <c r="AL7" s="105">
        <v>0.64516129032258063</v>
      </c>
      <c r="AM7" s="105">
        <v>0</v>
      </c>
      <c r="AN7" s="105">
        <v>0.64516129032258063</v>
      </c>
      <c r="AO7" s="105">
        <v>0</v>
      </c>
      <c r="AP7" s="105">
        <v>0</v>
      </c>
      <c r="AQ7" s="105">
        <v>0</v>
      </c>
      <c r="AR7" s="105">
        <v>0</v>
      </c>
      <c r="AS7" s="105">
        <v>0</v>
      </c>
      <c r="AT7" s="105">
        <v>0</v>
      </c>
      <c r="AU7" s="105">
        <v>0</v>
      </c>
      <c r="AV7" s="105">
        <v>100</v>
      </c>
    </row>
    <row r="8" spans="1:48" ht="21.95" customHeight="1">
      <c r="A8" s="86" t="s">
        <v>11</v>
      </c>
      <c r="B8" s="79">
        <v>198</v>
      </c>
      <c r="C8" s="79">
        <v>154</v>
      </c>
      <c r="D8" s="105">
        <f t="shared" si="0"/>
        <v>77.777777777777786</v>
      </c>
      <c r="E8" s="79"/>
      <c r="F8" s="105">
        <v>9.255079006772009</v>
      </c>
      <c r="G8" s="105">
        <v>8.5778781038374721</v>
      </c>
      <c r="H8" s="105">
        <v>6.7720090293453721</v>
      </c>
      <c r="I8" s="105">
        <v>4.0632054176072234</v>
      </c>
      <c r="J8" s="105">
        <v>2.9345372460496613</v>
      </c>
      <c r="K8" s="105">
        <v>2.9345372460496613</v>
      </c>
      <c r="L8" s="105">
        <v>9.255079006772009</v>
      </c>
      <c r="M8" s="105">
        <v>10.835214446952596</v>
      </c>
      <c r="N8" s="105">
        <v>0.45146726862302483</v>
      </c>
      <c r="O8" s="105">
        <v>0.90293453724604966</v>
      </c>
      <c r="P8" s="86" t="s">
        <v>11</v>
      </c>
      <c r="Q8" s="79">
        <v>198</v>
      </c>
      <c r="R8" s="79">
        <v>154</v>
      </c>
      <c r="S8" s="105">
        <f t="shared" si="1"/>
        <v>77.777777777777786</v>
      </c>
      <c r="T8" s="79"/>
      <c r="U8" s="105">
        <v>0</v>
      </c>
      <c r="V8" s="105">
        <v>0</v>
      </c>
      <c r="W8" s="105">
        <v>10.835214446952596</v>
      </c>
      <c r="X8" s="105">
        <v>0</v>
      </c>
      <c r="Y8" s="105">
        <v>0</v>
      </c>
      <c r="Z8" s="105">
        <v>0</v>
      </c>
      <c r="AA8" s="105">
        <v>0</v>
      </c>
      <c r="AB8" s="105">
        <v>0</v>
      </c>
      <c r="AC8" s="105">
        <v>31.602708803611737</v>
      </c>
      <c r="AD8" s="105">
        <v>0.67720090293453727</v>
      </c>
      <c r="AE8" s="86" t="s">
        <v>11</v>
      </c>
      <c r="AF8" s="79">
        <v>198</v>
      </c>
      <c r="AG8" s="79">
        <v>154</v>
      </c>
      <c r="AH8" s="105">
        <f t="shared" si="2"/>
        <v>77.777777777777786</v>
      </c>
      <c r="AI8" s="79"/>
      <c r="AJ8" s="105">
        <v>0</v>
      </c>
      <c r="AK8" s="105">
        <v>0</v>
      </c>
      <c r="AL8" s="105">
        <v>0</v>
      </c>
      <c r="AM8" s="105">
        <v>0</v>
      </c>
      <c r="AN8" s="105">
        <v>0.90293453724604966</v>
      </c>
      <c r="AO8" s="105">
        <v>0</v>
      </c>
      <c r="AP8" s="105">
        <v>0</v>
      </c>
      <c r="AQ8" s="105">
        <v>0</v>
      </c>
      <c r="AR8" s="105">
        <v>0</v>
      </c>
      <c r="AS8" s="105">
        <v>0</v>
      </c>
      <c r="AT8" s="105">
        <v>0</v>
      </c>
      <c r="AU8" s="105">
        <v>0</v>
      </c>
      <c r="AV8" s="105">
        <v>100</v>
      </c>
    </row>
    <row r="9" spans="1:48" ht="21.95" customHeight="1">
      <c r="A9" s="86" t="s">
        <v>12</v>
      </c>
      <c r="B9" s="79">
        <v>84</v>
      </c>
      <c r="C9" s="79">
        <v>26</v>
      </c>
      <c r="D9" s="105">
        <f t="shared" si="0"/>
        <v>30.952380952380953</v>
      </c>
      <c r="E9" s="79"/>
      <c r="F9" s="105">
        <v>6.8493150684931505</v>
      </c>
      <c r="G9" s="105">
        <v>1.3698630136986301</v>
      </c>
      <c r="H9" s="105">
        <v>1.3698630136986301</v>
      </c>
      <c r="I9" s="105">
        <v>1.3698630136986301</v>
      </c>
      <c r="J9" s="105">
        <v>2.7397260273972601</v>
      </c>
      <c r="K9" s="105">
        <v>1.3698630136986301</v>
      </c>
      <c r="L9" s="105">
        <v>17.80821917808219</v>
      </c>
      <c r="M9" s="105">
        <v>21.917808219178081</v>
      </c>
      <c r="N9" s="105">
        <v>2.7397260273972601</v>
      </c>
      <c r="O9" s="105">
        <v>0</v>
      </c>
      <c r="P9" s="86" t="s">
        <v>12</v>
      </c>
      <c r="Q9" s="79">
        <v>84</v>
      </c>
      <c r="R9" s="79">
        <v>26</v>
      </c>
      <c r="S9" s="105">
        <f t="shared" si="1"/>
        <v>30.952380952380953</v>
      </c>
      <c r="T9" s="79"/>
      <c r="U9" s="105">
        <v>0</v>
      </c>
      <c r="V9" s="105">
        <v>0</v>
      </c>
      <c r="W9" s="105">
        <v>10.95890410958904</v>
      </c>
      <c r="X9" s="105">
        <v>6.8493150684931505</v>
      </c>
      <c r="Y9" s="105">
        <v>0</v>
      </c>
      <c r="Z9" s="105">
        <v>0</v>
      </c>
      <c r="AA9" s="105">
        <v>0</v>
      </c>
      <c r="AB9" s="105">
        <v>0</v>
      </c>
      <c r="AC9" s="105">
        <v>23.287671232876711</v>
      </c>
      <c r="AD9" s="105">
        <v>1.3698630136986301</v>
      </c>
      <c r="AE9" s="86" t="s">
        <v>12</v>
      </c>
      <c r="AF9" s="79">
        <v>84</v>
      </c>
      <c r="AG9" s="79">
        <v>26</v>
      </c>
      <c r="AH9" s="105">
        <f t="shared" si="2"/>
        <v>30.952380952380953</v>
      </c>
      <c r="AI9" s="79"/>
      <c r="AJ9" s="105">
        <v>0</v>
      </c>
      <c r="AK9" s="105">
        <v>0</v>
      </c>
      <c r="AL9" s="105">
        <v>0</v>
      </c>
      <c r="AM9" s="105">
        <v>0</v>
      </c>
      <c r="AN9" s="105">
        <v>0</v>
      </c>
      <c r="AO9" s="105">
        <v>0</v>
      </c>
      <c r="AP9" s="105">
        <v>0</v>
      </c>
      <c r="AQ9" s="105">
        <v>0</v>
      </c>
      <c r="AR9" s="105">
        <v>0</v>
      </c>
      <c r="AS9" s="105">
        <v>0</v>
      </c>
      <c r="AT9" s="105">
        <v>0</v>
      </c>
      <c r="AU9" s="105">
        <v>0</v>
      </c>
      <c r="AV9" s="105">
        <v>100</v>
      </c>
    </row>
    <row r="10" spans="1:48" ht="21.95" customHeight="1">
      <c r="A10" s="86" t="s">
        <v>13</v>
      </c>
      <c r="B10" s="79">
        <v>102</v>
      </c>
      <c r="C10" s="79">
        <v>64</v>
      </c>
      <c r="D10" s="105">
        <f t="shared" si="0"/>
        <v>62.745098039215684</v>
      </c>
      <c r="E10" s="79"/>
      <c r="F10" s="105">
        <v>5.298013245033113</v>
      </c>
      <c r="G10" s="105">
        <v>1.3245033112582782</v>
      </c>
      <c r="H10" s="105">
        <v>1.3245033112582782</v>
      </c>
      <c r="I10" s="105">
        <v>0</v>
      </c>
      <c r="J10" s="105">
        <v>0.66225165562913912</v>
      </c>
      <c r="K10" s="105">
        <v>0</v>
      </c>
      <c r="L10" s="105">
        <v>3.9735099337748343</v>
      </c>
      <c r="M10" s="105">
        <v>39.735099337748345</v>
      </c>
      <c r="N10" s="105">
        <v>5.9602649006622519</v>
      </c>
      <c r="O10" s="105">
        <v>0</v>
      </c>
      <c r="P10" s="86" t="s">
        <v>13</v>
      </c>
      <c r="Q10" s="79">
        <v>102</v>
      </c>
      <c r="R10" s="79">
        <v>64</v>
      </c>
      <c r="S10" s="105">
        <f t="shared" si="1"/>
        <v>62.745098039215684</v>
      </c>
      <c r="T10" s="79"/>
      <c r="U10" s="105">
        <v>0</v>
      </c>
      <c r="V10" s="105">
        <v>0</v>
      </c>
      <c r="W10" s="105">
        <v>13.907284768211921</v>
      </c>
      <c r="X10" s="105">
        <v>1.3245033112582782</v>
      </c>
      <c r="Y10" s="105">
        <v>0</v>
      </c>
      <c r="Z10" s="105">
        <v>0</v>
      </c>
      <c r="AA10" s="105">
        <v>0</v>
      </c>
      <c r="AB10" s="105">
        <v>0</v>
      </c>
      <c r="AC10" s="105">
        <v>26.490066225165563</v>
      </c>
      <c r="AD10" s="105">
        <v>0</v>
      </c>
      <c r="AE10" s="86" t="s">
        <v>13</v>
      </c>
      <c r="AF10" s="79">
        <v>102</v>
      </c>
      <c r="AG10" s="79">
        <v>64</v>
      </c>
      <c r="AH10" s="105">
        <f t="shared" si="2"/>
        <v>62.745098039215684</v>
      </c>
      <c r="AI10" s="79"/>
      <c r="AJ10" s="105">
        <v>0</v>
      </c>
      <c r="AK10" s="105">
        <v>0</v>
      </c>
      <c r="AL10" s="105">
        <v>0</v>
      </c>
      <c r="AM10" s="105">
        <v>0</v>
      </c>
      <c r="AN10" s="105">
        <v>0</v>
      </c>
      <c r="AO10" s="105">
        <v>0</v>
      </c>
      <c r="AP10" s="105">
        <v>0</v>
      </c>
      <c r="AQ10" s="105">
        <v>0</v>
      </c>
      <c r="AR10" s="105">
        <v>0</v>
      </c>
      <c r="AS10" s="105">
        <v>0</v>
      </c>
      <c r="AT10" s="105">
        <v>0</v>
      </c>
      <c r="AU10" s="105">
        <v>0</v>
      </c>
      <c r="AV10" s="105">
        <v>100</v>
      </c>
    </row>
    <row r="11" spans="1:48" ht="21.95" customHeight="1">
      <c r="A11" s="86" t="s">
        <v>14</v>
      </c>
      <c r="B11" s="79">
        <v>76</v>
      </c>
      <c r="C11" s="79">
        <v>66</v>
      </c>
      <c r="D11" s="105">
        <f t="shared" si="0"/>
        <v>86.842105263157904</v>
      </c>
      <c r="E11" s="79"/>
      <c r="F11" s="105">
        <v>16.871165644171779</v>
      </c>
      <c r="G11" s="105">
        <v>6.1349693251533743</v>
      </c>
      <c r="H11" s="105">
        <v>4.9079754601226995</v>
      </c>
      <c r="I11" s="105">
        <v>1.2269938650306749</v>
      </c>
      <c r="J11" s="105">
        <v>2.4539877300613497</v>
      </c>
      <c r="K11" s="105">
        <v>0.30674846625766872</v>
      </c>
      <c r="L11" s="105">
        <v>9.2024539877300615</v>
      </c>
      <c r="M11" s="105">
        <v>16.871165644171779</v>
      </c>
      <c r="N11" s="105">
        <v>0.61349693251533743</v>
      </c>
      <c r="O11" s="105">
        <v>1.2269938650306749</v>
      </c>
      <c r="P11" s="86" t="s">
        <v>14</v>
      </c>
      <c r="Q11" s="79">
        <v>76</v>
      </c>
      <c r="R11" s="79">
        <v>66</v>
      </c>
      <c r="S11" s="105">
        <f t="shared" si="1"/>
        <v>86.842105263157904</v>
      </c>
      <c r="T11" s="79"/>
      <c r="U11" s="105">
        <v>0</v>
      </c>
      <c r="V11" s="105">
        <v>0</v>
      </c>
      <c r="W11" s="105">
        <v>16.564417177914109</v>
      </c>
      <c r="X11" s="105">
        <v>0</v>
      </c>
      <c r="Y11" s="105">
        <v>0</v>
      </c>
      <c r="Z11" s="105">
        <v>0</v>
      </c>
      <c r="AA11" s="105">
        <v>0</v>
      </c>
      <c r="AB11" s="105">
        <v>0</v>
      </c>
      <c r="AC11" s="105">
        <v>19.325153374233128</v>
      </c>
      <c r="AD11" s="105">
        <v>4.294478527607362</v>
      </c>
      <c r="AE11" s="86" t="s">
        <v>14</v>
      </c>
      <c r="AF11" s="79">
        <v>76</v>
      </c>
      <c r="AG11" s="79">
        <v>66</v>
      </c>
      <c r="AH11" s="105">
        <f t="shared" si="2"/>
        <v>86.842105263157904</v>
      </c>
      <c r="AI11" s="79"/>
      <c r="AJ11" s="105">
        <v>0</v>
      </c>
      <c r="AK11" s="105">
        <v>0</v>
      </c>
      <c r="AL11" s="105">
        <v>0</v>
      </c>
      <c r="AM11" s="105">
        <v>0</v>
      </c>
      <c r="AN11" s="105">
        <v>0</v>
      </c>
      <c r="AO11" s="105">
        <v>0</v>
      </c>
      <c r="AP11" s="105">
        <v>0</v>
      </c>
      <c r="AQ11" s="105">
        <v>0</v>
      </c>
      <c r="AR11" s="105">
        <v>0</v>
      </c>
      <c r="AS11" s="105">
        <v>0</v>
      </c>
      <c r="AT11" s="105">
        <v>0</v>
      </c>
      <c r="AU11" s="105">
        <v>0</v>
      </c>
      <c r="AV11" s="105">
        <v>100</v>
      </c>
    </row>
    <row r="12" spans="1:48" ht="21.95" customHeight="1">
      <c r="A12" s="86" t="s">
        <v>15</v>
      </c>
      <c r="B12" s="79">
        <v>71</v>
      </c>
      <c r="C12" s="79">
        <v>29</v>
      </c>
      <c r="D12" s="105">
        <f t="shared" si="0"/>
        <v>40.845070422535215</v>
      </c>
      <c r="E12" s="79"/>
      <c r="F12" s="105">
        <v>8.3333333333333339</v>
      </c>
      <c r="G12" s="105">
        <v>8.3333333333333339</v>
      </c>
      <c r="H12" s="105">
        <v>5.833333333333333</v>
      </c>
      <c r="I12" s="105">
        <v>5.833333333333333</v>
      </c>
      <c r="J12" s="105">
        <v>6.666666666666667</v>
      </c>
      <c r="K12" s="105">
        <v>4.166666666666667</v>
      </c>
      <c r="L12" s="105">
        <v>10</v>
      </c>
      <c r="M12" s="105">
        <v>15</v>
      </c>
      <c r="N12" s="105">
        <v>0</v>
      </c>
      <c r="O12" s="105">
        <v>3.3333333333333335</v>
      </c>
      <c r="P12" s="86" t="s">
        <v>15</v>
      </c>
      <c r="Q12" s="79">
        <v>71</v>
      </c>
      <c r="R12" s="79">
        <v>29</v>
      </c>
      <c r="S12" s="105">
        <f t="shared" si="1"/>
        <v>40.845070422535215</v>
      </c>
      <c r="T12" s="79"/>
      <c r="U12" s="105">
        <v>0.83333333333333337</v>
      </c>
      <c r="V12" s="105">
        <v>0</v>
      </c>
      <c r="W12" s="105">
        <v>7.5</v>
      </c>
      <c r="X12" s="105">
        <v>0.83333333333333337</v>
      </c>
      <c r="Y12" s="105">
        <v>1.6666666666666667</v>
      </c>
      <c r="Z12" s="105">
        <v>0.83333333333333337</v>
      </c>
      <c r="AA12" s="105">
        <v>1.6666666666666667</v>
      </c>
      <c r="AB12" s="105">
        <v>0</v>
      </c>
      <c r="AC12" s="105">
        <v>10</v>
      </c>
      <c r="AD12" s="105">
        <v>0</v>
      </c>
      <c r="AE12" s="86" t="s">
        <v>15</v>
      </c>
      <c r="AF12" s="79">
        <v>71</v>
      </c>
      <c r="AG12" s="79">
        <v>29</v>
      </c>
      <c r="AH12" s="105">
        <f t="shared" si="2"/>
        <v>40.845070422535215</v>
      </c>
      <c r="AI12" s="79"/>
      <c r="AJ12" s="105">
        <v>1.6666666666666667</v>
      </c>
      <c r="AK12" s="105">
        <v>0</v>
      </c>
      <c r="AL12" s="105">
        <v>0</v>
      </c>
      <c r="AM12" s="105">
        <v>0</v>
      </c>
      <c r="AN12" s="105">
        <v>6.666666666666667</v>
      </c>
      <c r="AO12" s="105">
        <v>0.83333333333333337</v>
      </c>
      <c r="AP12" s="105">
        <v>0</v>
      </c>
      <c r="AQ12" s="105">
        <v>0</v>
      </c>
      <c r="AR12" s="105">
        <v>0</v>
      </c>
      <c r="AS12" s="105">
        <v>0</v>
      </c>
      <c r="AT12" s="105">
        <v>0</v>
      </c>
      <c r="AU12" s="105">
        <v>0</v>
      </c>
      <c r="AV12" s="105">
        <v>100</v>
      </c>
    </row>
    <row r="13" spans="1:48" ht="21.95" customHeight="1">
      <c r="A13" s="86" t="s">
        <v>16</v>
      </c>
      <c r="B13" s="79">
        <v>218</v>
      </c>
      <c r="C13" s="79">
        <v>138</v>
      </c>
      <c r="D13" s="105">
        <f t="shared" si="0"/>
        <v>63.302752293577981</v>
      </c>
      <c r="E13" s="79"/>
      <c r="F13" s="105">
        <v>9.6196868008948542</v>
      </c>
      <c r="G13" s="105">
        <v>7.6062639821029085</v>
      </c>
      <c r="H13" s="105">
        <v>5.1454138702460854</v>
      </c>
      <c r="I13" s="105">
        <v>4.4742729306487696</v>
      </c>
      <c r="J13" s="105">
        <v>2.0134228187919465</v>
      </c>
      <c r="K13" s="105">
        <v>2.0134228187919465</v>
      </c>
      <c r="L13" s="105">
        <v>10.067114093959731</v>
      </c>
      <c r="M13" s="105">
        <v>12.527964205816556</v>
      </c>
      <c r="N13" s="105">
        <v>0.44742729306487694</v>
      </c>
      <c r="O13" s="105">
        <v>4.026845637583893</v>
      </c>
      <c r="P13" s="86" t="s">
        <v>16</v>
      </c>
      <c r="Q13" s="79">
        <v>218</v>
      </c>
      <c r="R13" s="79">
        <v>138</v>
      </c>
      <c r="S13" s="105">
        <f t="shared" si="1"/>
        <v>63.302752293577981</v>
      </c>
      <c r="T13" s="79"/>
      <c r="U13" s="105">
        <v>0.22371364653243847</v>
      </c>
      <c r="V13" s="105">
        <v>2.0134228187919465</v>
      </c>
      <c r="W13" s="105">
        <v>9.1722595078299776</v>
      </c>
      <c r="X13" s="105">
        <v>0.89485458612975388</v>
      </c>
      <c r="Y13" s="105">
        <v>0.67114093959731547</v>
      </c>
      <c r="Z13" s="105">
        <v>1.3422818791946309</v>
      </c>
      <c r="AA13" s="105">
        <v>0.44742729306487694</v>
      </c>
      <c r="AB13" s="105">
        <v>0.67114093959731547</v>
      </c>
      <c r="AC13" s="105">
        <v>19.239373601789708</v>
      </c>
      <c r="AD13" s="105">
        <v>4.9217002237136462</v>
      </c>
      <c r="AE13" s="86" t="s">
        <v>16</v>
      </c>
      <c r="AF13" s="79">
        <v>218</v>
      </c>
      <c r="AG13" s="79">
        <v>138</v>
      </c>
      <c r="AH13" s="105">
        <f t="shared" si="2"/>
        <v>63.302752293577981</v>
      </c>
      <c r="AI13" s="79"/>
      <c r="AJ13" s="105">
        <v>0</v>
      </c>
      <c r="AK13" s="105">
        <v>0</v>
      </c>
      <c r="AL13" s="105">
        <v>0.89485458612975388</v>
      </c>
      <c r="AM13" s="105">
        <v>0</v>
      </c>
      <c r="AN13" s="105">
        <v>0.44742729306487694</v>
      </c>
      <c r="AO13" s="105">
        <v>0</v>
      </c>
      <c r="AP13" s="105">
        <v>0</v>
      </c>
      <c r="AQ13" s="105">
        <v>0.44742729306487694</v>
      </c>
      <c r="AR13" s="105">
        <v>0.22371364653243847</v>
      </c>
      <c r="AS13" s="105">
        <v>0</v>
      </c>
      <c r="AT13" s="105">
        <v>0.22371364653243847</v>
      </c>
      <c r="AU13" s="105">
        <v>0.22371364653243847</v>
      </c>
      <c r="AV13" s="105">
        <v>100</v>
      </c>
    </row>
    <row r="14" spans="1:48" ht="21.95" customHeight="1">
      <c r="A14" s="86" t="s">
        <v>17</v>
      </c>
      <c r="B14" s="79">
        <v>79</v>
      </c>
      <c r="C14" s="79">
        <v>61</v>
      </c>
      <c r="D14" s="105">
        <f t="shared" si="0"/>
        <v>77.215189873417728</v>
      </c>
      <c r="E14" s="79"/>
      <c r="F14" s="105">
        <v>15.151515151515152</v>
      </c>
      <c r="G14" s="105">
        <v>14.646464646464647</v>
      </c>
      <c r="H14" s="105">
        <v>0.50505050505050508</v>
      </c>
      <c r="I14" s="105">
        <v>0</v>
      </c>
      <c r="J14" s="105">
        <v>1.0101010101010102</v>
      </c>
      <c r="K14" s="105">
        <v>0.50505050505050508</v>
      </c>
      <c r="L14" s="105">
        <v>17.676767676767678</v>
      </c>
      <c r="M14" s="105">
        <v>17.171717171717173</v>
      </c>
      <c r="N14" s="105">
        <v>1.0101010101010102</v>
      </c>
      <c r="O14" s="105">
        <v>0.50505050505050508</v>
      </c>
      <c r="P14" s="86" t="s">
        <v>17</v>
      </c>
      <c r="Q14" s="79">
        <v>79</v>
      </c>
      <c r="R14" s="79">
        <v>61</v>
      </c>
      <c r="S14" s="105">
        <f t="shared" si="1"/>
        <v>77.215189873417728</v>
      </c>
      <c r="T14" s="79"/>
      <c r="U14" s="105">
        <v>1.0101010101010102</v>
      </c>
      <c r="V14" s="105">
        <v>1.0101010101010102</v>
      </c>
      <c r="W14" s="105">
        <v>15.151515151515152</v>
      </c>
      <c r="X14" s="105">
        <v>0.50505050505050508</v>
      </c>
      <c r="Y14" s="105">
        <v>0</v>
      </c>
      <c r="Z14" s="105">
        <v>0</v>
      </c>
      <c r="AA14" s="105">
        <v>0</v>
      </c>
      <c r="AB14" s="105">
        <v>0</v>
      </c>
      <c r="AC14" s="105">
        <v>12.626262626262626</v>
      </c>
      <c r="AD14" s="105">
        <v>0.50505050505050508</v>
      </c>
      <c r="AE14" s="86" t="s">
        <v>17</v>
      </c>
      <c r="AF14" s="79">
        <v>79</v>
      </c>
      <c r="AG14" s="79">
        <v>61</v>
      </c>
      <c r="AH14" s="105">
        <f t="shared" si="2"/>
        <v>77.215189873417728</v>
      </c>
      <c r="AI14" s="79"/>
      <c r="AJ14" s="105">
        <v>0.50505050505050508</v>
      </c>
      <c r="AK14" s="105">
        <v>0</v>
      </c>
      <c r="AL14" s="105">
        <v>0</v>
      </c>
      <c r="AM14" s="105">
        <v>0</v>
      </c>
      <c r="AN14" s="105">
        <v>0</v>
      </c>
      <c r="AO14" s="105">
        <v>0</v>
      </c>
      <c r="AP14" s="105">
        <v>0.50505050505050508</v>
      </c>
      <c r="AQ14" s="105">
        <v>0</v>
      </c>
      <c r="AR14" s="105">
        <v>0</v>
      </c>
      <c r="AS14" s="105">
        <v>0</v>
      </c>
      <c r="AT14" s="105">
        <v>0</v>
      </c>
      <c r="AU14" s="105">
        <v>0</v>
      </c>
      <c r="AV14" s="105">
        <v>100</v>
      </c>
    </row>
    <row r="15" spans="1:48" ht="21.95" customHeight="1">
      <c r="A15" s="86" t="s">
        <v>18</v>
      </c>
      <c r="B15" s="79">
        <v>35</v>
      </c>
      <c r="C15" s="79">
        <v>27</v>
      </c>
      <c r="D15" s="105">
        <f t="shared" si="0"/>
        <v>77.142857142857153</v>
      </c>
      <c r="E15" s="79"/>
      <c r="F15" s="105">
        <v>7.1428571428571432</v>
      </c>
      <c r="G15" s="105">
        <v>6.25</v>
      </c>
      <c r="H15" s="105">
        <v>6.25</v>
      </c>
      <c r="I15" s="105">
        <v>7.1428571428571432</v>
      </c>
      <c r="J15" s="105">
        <v>3.5714285714285716</v>
      </c>
      <c r="K15" s="105">
        <v>1.7857142857142858</v>
      </c>
      <c r="L15" s="105">
        <v>11.607142857142858</v>
      </c>
      <c r="M15" s="105">
        <v>11.607142857142858</v>
      </c>
      <c r="N15" s="105">
        <v>0.8928571428571429</v>
      </c>
      <c r="O15" s="105">
        <v>6.25</v>
      </c>
      <c r="P15" s="86" t="s">
        <v>18</v>
      </c>
      <c r="Q15" s="79">
        <v>35</v>
      </c>
      <c r="R15" s="79">
        <v>27</v>
      </c>
      <c r="S15" s="105">
        <f t="shared" si="1"/>
        <v>77.142857142857153</v>
      </c>
      <c r="T15" s="79"/>
      <c r="U15" s="105">
        <v>0</v>
      </c>
      <c r="V15" s="105">
        <v>0</v>
      </c>
      <c r="W15" s="105">
        <v>12.5</v>
      </c>
      <c r="X15" s="105">
        <v>0</v>
      </c>
      <c r="Y15" s="105">
        <v>0</v>
      </c>
      <c r="Z15" s="105">
        <v>0</v>
      </c>
      <c r="AA15" s="105">
        <v>0</v>
      </c>
      <c r="AB15" s="105">
        <v>0</v>
      </c>
      <c r="AC15" s="105">
        <v>17.857142857142858</v>
      </c>
      <c r="AD15" s="105">
        <v>6.25</v>
      </c>
      <c r="AE15" s="86" t="s">
        <v>18</v>
      </c>
      <c r="AF15" s="79">
        <v>35</v>
      </c>
      <c r="AG15" s="79">
        <v>27</v>
      </c>
      <c r="AH15" s="105">
        <f t="shared" si="2"/>
        <v>77.142857142857153</v>
      </c>
      <c r="AI15" s="79"/>
      <c r="AJ15" s="105">
        <v>0</v>
      </c>
      <c r="AK15" s="105">
        <v>0</v>
      </c>
      <c r="AL15" s="105">
        <v>0</v>
      </c>
      <c r="AM15" s="105">
        <v>0</v>
      </c>
      <c r="AN15" s="105">
        <v>0</v>
      </c>
      <c r="AO15" s="105">
        <v>0</v>
      </c>
      <c r="AP15" s="105">
        <v>0</v>
      </c>
      <c r="AQ15" s="105">
        <v>0</v>
      </c>
      <c r="AR15" s="105">
        <v>0</v>
      </c>
      <c r="AS15" s="105">
        <v>0.8928571428571429</v>
      </c>
      <c r="AT15" s="105">
        <v>0</v>
      </c>
      <c r="AU15" s="105">
        <v>0</v>
      </c>
      <c r="AV15" s="105">
        <v>100</v>
      </c>
    </row>
    <row r="16" spans="1:48" ht="21.95" customHeight="1">
      <c r="A16" s="86" t="s">
        <v>19</v>
      </c>
      <c r="B16" s="79">
        <v>34</v>
      </c>
      <c r="C16" s="79">
        <v>32</v>
      </c>
      <c r="D16" s="105">
        <f t="shared" si="0"/>
        <v>94.117647058823522</v>
      </c>
      <c r="E16" s="79"/>
      <c r="F16" s="105">
        <v>2.816901408450704</v>
      </c>
      <c r="G16" s="105">
        <v>2.816901408450704</v>
      </c>
      <c r="H16" s="105">
        <v>0</v>
      </c>
      <c r="I16" s="105">
        <v>0</v>
      </c>
      <c r="J16" s="105">
        <v>2.816901408450704</v>
      </c>
      <c r="K16" s="105">
        <v>0.70422535211267601</v>
      </c>
      <c r="L16" s="105">
        <v>16.901408450704224</v>
      </c>
      <c r="M16" s="105">
        <v>16.901408450704224</v>
      </c>
      <c r="N16" s="105">
        <v>0.70422535211267601</v>
      </c>
      <c r="O16" s="105">
        <v>0.70422535211267601</v>
      </c>
      <c r="P16" s="86" t="s">
        <v>19</v>
      </c>
      <c r="Q16" s="79">
        <v>34</v>
      </c>
      <c r="R16" s="79">
        <v>32</v>
      </c>
      <c r="S16" s="105">
        <f t="shared" si="1"/>
        <v>94.117647058823522</v>
      </c>
      <c r="T16" s="79"/>
      <c r="U16" s="105">
        <v>0</v>
      </c>
      <c r="V16" s="105">
        <v>0</v>
      </c>
      <c r="W16" s="105">
        <v>16.901408450704224</v>
      </c>
      <c r="X16" s="105">
        <v>0</v>
      </c>
      <c r="Y16" s="105">
        <v>0</v>
      </c>
      <c r="Z16" s="105">
        <v>0</v>
      </c>
      <c r="AA16" s="105">
        <v>0</v>
      </c>
      <c r="AB16" s="105">
        <v>0</v>
      </c>
      <c r="AC16" s="105">
        <v>21.830985915492956</v>
      </c>
      <c r="AD16" s="105">
        <v>16.901408450704224</v>
      </c>
      <c r="AE16" s="86" t="s">
        <v>19</v>
      </c>
      <c r="AF16" s="79">
        <v>34</v>
      </c>
      <c r="AG16" s="79">
        <v>32</v>
      </c>
      <c r="AH16" s="105">
        <f t="shared" si="2"/>
        <v>94.117647058823522</v>
      </c>
      <c r="AI16" s="79"/>
      <c r="AJ16" s="105">
        <v>0</v>
      </c>
      <c r="AK16" s="105">
        <v>0</v>
      </c>
      <c r="AL16" s="105">
        <v>0</v>
      </c>
      <c r="AM16" s="105">
        <v>0</v>
      </c>
      <c r="AN16" s="105">
        <v>0</v>
      </c>
      <c r="AO16" s="105">
        <v>0</v>
      </c>
      <c r="AP16" s="105">
        <v>0</v>
      </c>
      <c r="AQ16" s="105">
        <v>0</v>
      </c>
      <c r="AR16" s="105">
        <v>0</v>
      </c>
      <c r="AS16" s="105">
        <v>0</v>
      </c>
      <c r="AT16" s="105">
        <v>0</v>
      </c>
      <c r="AU16" s="105">
        <v>0</v>
      </c>
      <c r="AV16" s="105">
        <v>100</v>
      </c>
    </row>
    <row r="17" spans="1:49" ht="21.95" customHeight="1">
      <c r="A17" s="86" t="s">
        <v>20</v>
      </c>
      <c r="B17" s="79">
        <v>73</v>
      </c>
      <c r="C17" s="79">
        <v>28</v>
      </c>
      <c r="D17" s="105">
        <f t="shared" si="0"/>
        <v>38.356164383561641</v>
      </c>
      <c r="E17" s="79"/>
      <c r="F17" s="105">
        <v>10.526315789473685</v>
      </c>
      <c r="G17" s="105">
        <v>6.5789473684210522</v>
      </c>
      <c r="H17" s="105">
        <v>3.9473684210526314</v>
      </c>
      <c r="I17" s="105">
        <v>5.9210526315789478</v>
      </c>
      <c r="J17" s="105">
        <v>5.9210526315789478</v>
      </c>
      <c r="K17" s="105">
        <v>5.9210526315789478</v>
      </c>
      <c r="L17" s="105">
        <v>13.157894736842104</v>
      </c>
      <c r="M17" s="105">
        <v>13.157894736842104</v>
      </c>
      <c r="N17" s="105">
        <v>1.3157894736842106</v>
      </c>
      <c r="O17" s="105">
        <v>4.6052631578947372</v>
      </c>
      <c r="P17" s="86" t="s">
        <v>20</v>
      </c>
      <c r="Q17" s="79">
        <v>73</v>
      </c>
      <c r="R17" s="79">
        <v>28</v>
      </c>
      <c r="S17" s="105">
        <f t="shared" si="1"/>
        <v>38.356164383561641</v>
      </c>
      <c r="T17" s="79"/>
      <c r="U17" s="105">
        <v>0.65789473684210531</v>
      </c>
      <c r="V17" s="105">
        <v>0</v>
      </c>
      <c r="W17" s="105">
        <v>10.526315789473685</v>
      </c>
      <c r="X17" s="105">
        <v>3.9473684210526314</v>
      </c>
      <c r="Y17" s="105">
        <v>0</v>
      </c>
      <c r="Z17" s="105">
        <v>0</v>
      </c>
      <c r="AA17" s="105">
        <v>0.65789473684210531</v>
      </c>
      <c r="AB17" s="105">
        <v>0.65789473684210531</v>
      </c>
      <c r="AC17" s="105">
        <v>11.842105263157896</v>
      </c>
      <c r="AD17" s="105">
        <v>0</v>
      </c>
      <c r="AE17" s="86" t="s">
        <v>20</v>
      </c>
      <c r="AF17" s="79">
        <v>73</v>
      </c>
      <c r="AG17" s="79">
        <v>28</v>
      </c>
      <c r="AH17" s="105">
        <f t="shared" si="2"/>
        <v>38.356164383561641</v>
      </c>
      <c r="AI17" s="79"/>
      <c r="AJ17" s="105">
        <v>0</v>
      </c>
      <c r="AK17" s="105">
        <v>0</v>
      </c>
      <c r="AL17" s="105">
        <v>0</v>
      </c>
      <c r="AM17" s="105">
        <v>0.65789473684210531</v>
      </c>
      <c r="AN17" s="105">
        <v>0</v>
      </c>
      <c r="AO17" s="105">
        <v>0</v>
      </c>
      <c r="AP17" s="105">
        <v>0</v>
      </c>
      <c r="AQ17" s="105">
        <v>0</v>
      </c>
      <c r="AR17" s="105">
        <v>0</v>
      </c>
      <c r="AS17" s="105">
        <v>0</v>
      </c>
      <c r="AT17" s="105">
        <v>0</v>
      </c>
      <c r="AU17" s="105">
        <v>0</v>
      </c>
      <c r="AV17" s="105">
        <v>100</v>
      </c>
    </row>
    <row r="18" spans="1:49" ht="21.95" customHeight="1">
      <c r="A18" s="86" t="s">
        <v>21</v>
      </c>
      <c r="B18" s="79">
        <v>29</v>
      </c>
      <c r="C18" s="79">
        <v>25</v>
      </c>
      <c r="D18" s="105">
        <f t="shared" si="0"/>
        <v>86.206896551724128</v>
      </c>
      <c r="E18" s="79"/>
      <c r="F18" s="105">
        <v>10.236220472440944</v>
      </c>
      <c r="G18" s="105">
        <v>8.6614173228346463</v>
      </c>
      <c r="H18" s="105">
        <v>4.7244094488188972</v>
      </c>
      <c r="I18" s="105">
        <v>1.5748031496062993</v>
      </c>
      <c r="J18" s="105">
        <v>5.5118110236220472</v>
      </c>
      <c r="K18" s="105">
        <v>1.5748031496062993</v>
      </c>
      <c r="L18" s="105">
        <v>8.6614173228346463</v>
      </c>
      <c r="M18" s="105">
        <v>14.960629921259843</v>
      </c>
      <c r="N18" s="105">
        <v>0</v>
      </c>
      <c r="O18" s="105">
        <v>0.78740157480314965</v>
      </c>
      <c r="P18" s="86" t="s">
        <v>21</v>
      </c>
      <c r="Q18" s="79">
        <v>29</v>
      </c>
      <c r="R18" s="79">
        <v>25</v>
      </c>
      <c r="S18" s="105">
        <f t="shared" si="1"/>
        <v>86.206896551724128</v>
      </c>
      <c r="T18" s="79"/>
      <c r="U18" s="105">
        <v>0</v>
      </c>
      <c r="V18" s="105">
        <v>0</v>
      </c>
      <c r="W18" s="105">
        <v>8.6614173228346463</v>
      </c>
      <c r="X18" s="105">
        <v>0.78740157480314965</v>
      </c>
      <c r="Y18" s="105">
        <v>0.78740157480314965</v>
      </c>
      <c r="Z18" s="105">
        <v>0.78740157480314965</v>
      </c>
      <c r="AA18" s="105">
        <v>0</v>
      </c>
      <c r="AB18" s="105">
        <v>0</v>
      </c>
      <c r="AC18" s="105">
        <v>12.598425196850394</v>
      </c>
      <c r="AD18" s="105">
        <v>12.598425196850394</v>
      </c>
      <c r="AE18" s="86" t="s">
        <v>21</v>
      </c>
      <c r="AF18" s="79">
        <v>29</v>
      </c>
      <c r="AG18" s="79">
        <v>25</v>
      </c>
      <c r="AH18" s="105">
        <f t="shared" si="2"/>
        <v>86.206896551724128</v>
      </c>
      <c r="AI18" s="79"/>
      <c r="AJ18" s="105">
        <v>5.5118110236220472</v>
      </c>
      <c r="AK18" s="105">
        <v>1.5748031496062993</v>
      </c>
      <c r="AL18" s="105">
        <v>0</v>
      </c>
      <c r="AM18" s="105">
        <v>0</v>
      </c>
      <c r="AN18" s="105">
        <v>0</v>
      </c>
      <c r="AO18" s="105">
        <v>0</v>
      </c>
      <c r="AP18" s="105">
        <v>0</v>
      </c>
      <c r="AQ18" s="105">
        <v>0</v>
      </c>
      <c r="AR18" s="105">
        <v>0</v>
      </c>
      <c r="AS18" s="105">
        <v>0</v>
      </c>
      <c r="AT18" s="105">
        <v>0</v>
      </c>
      <c r="AU18" s="105">
        <v>0</v>
      </c>
      <c r="AV18" s="105">
        <v>100</v>
      </c>
    </row>
    <row r="19" spans="1:49" ht="21.95" customHeight="1">
      <c r="A19" s="86" t="s">
        <v>22</v>
      </c>
      <c r="B19" s="79">
        <v>33</v>
      </c>
      <c r="C19" s="79">
        <v>31</v>
      </c>
      <c r="D19" s="105">
        <f t="shared" si="0"/>
        <v>93.939393939393938</v>
      </c>
      <c r="E19" s="79"/>
      <c r="F19" s="105">
        <v>10.038610038610038</v>
      </c>
      <c r="G19" s="105">
        <v>1.5444015444015444</v>
      </c>
      <c r="H19" s="105">
        <v>7.3359073359073363</v>
      </c>
      <c r="I19" s="105">
        <v>10.038610038610038</v>
      </c>
      <c r="J19" s="105">
        <v>9.2664092664092657</v>
      </c>
      <c r="K19" s="105">
        <v>2.3166023166023164</v>
      </c>
      <c r="L19" s="105">
        <v>8.494208494208495</v>
      </c>
      <c r="M19" s="105">
        <v>10.038610038610038</v>
      </c>
      <c r="N19" s="105">
        <v>0.38610038610038611</v>
      </c>
      <c r="O19" s="105">
        <v>2.3166023166023164</v>
      </c>
      <c r="P19" s="86" t="s">
        <v>22</v>
      </c>
      <c r="Q19" s="79">
        <v>33</v>
      </c>
      <c r="R19" s="79">
        <v>31</v>
      </c>
      <c r="S19" s="105">
        <f t="shared" si="1"/>
        <v>93.939393939393938</v>
      </c>
      <c r="T19" s="79"/>
      <c r="U19" s="105">
        <v>0.77220077220077221</v>
      </c>
      <c r="V19" s="105">
        <v>0</v>
      </c>
      <c r="W19" s="105">
        <v>9.6525096525096519</v>
      </c>
      <c r="X19" s="105">
        <v>0</v>
      </c>
      <c r="Y19" s="105">
        <v>0</v>
      </c>
      <c r="Z19" s="105">
        <v>0</v>
      </c>
      <c r="AA19" s="105">
        <v>0</v>
      </c>
      <c r="AB19" s="105">
        <v>0</v>
      </c>
      <c r="AC19" s="105">
        <v>11.196911196911197</v>
      </c>
      <c r="AD19" s="105">
        <v>7.3359073359073363</v>
      </c>
      <c r="AE19" s="86" t="s">
        <v>22</v>
      </c>
      <c r="AF19" s="79">
        <v>33</v>
      </c>
      <c r="AG19" s="79">
        <v>31</v>
      </c>
      <c r="AH19" s="105">
        <f t="shared" si="2"/>
        <v>93.939393939393938</v>
      </c>
      <c r="AI19" s="79"/>
      <c r="AJ19" s="105">
        <v>0</v>
      </c>
      <c r="AK19" s="105">
        <v>0</v>
      </c>
      <c r="AL19" s="105">
        <v>9.2664092664092657</v>
      </c>
      <c r="AM19" s="105">
        <v>0</v>
      </c>
      <c r="AN19" s="105">
        <v>0</v>
      </c>
      <c r="AO19" s="105">
        <v>0</v>
      </c>
      <c r="AP19" s="105">
        <v>0</v>
      </c>
      <c r="AQ19" s="105">
        <v>0</v>
      </c>
      <c r="AR19" s="105">
        <v>0</v>
      </c>
      <c r="AS19" s="105">
        <v>0</v>
      </c>
      <c r="AT19" s="105">
        <v>0</v>
      </c>
      <c r="AU19" s="105">
        <v>0</v>
      </c>
      <c r="AV19" s="105">
        <v>100</v>
      </c>
    </row>
    <row r="20" spans="1:49" ht="21.95" customHeight="1">
      <c r="A20" s="86" t="s">
        <v>23</v>
      </c>
      <c r="B20" s="79">
        <v>56</v>
      </c>
      <c r="C20" s="79">
        <v>54</v>
      </c>
      <c r="D20" s="105">
        <f t="shared" si="0"/>
        <v>96.428571428571431</v>
      </c>
      <c r="E20" s="79"/>
      <c r="F20" s="105">
        <v>18.050541516245488</v>
      </c>
      <c r="G20" s="105">
        <v>3.2490974729241877</v>
      </c>
      <c r="H20" s="105">
        <v>2.5270758122743682</v>
      </c>
      <c r="I20" s="105">
        <v>2.8880866425992782</v>
      </c>
      <c r="J20" s="105">
        <v>5.0541516245487363</v>
      </c>
      <c r="K20" s="105">
        <v>2.1660649819494586</v>
      </c>
      <c r="L20" s="105">
        <v>5.7761732851985563</v>
      </c>
      <c r="M20" s="105">
        <v>18.411552346570396</v>
      </c>
      <c r="N20" s="105">
        <v>0</v>
      </c>
      <c r="O20" s="105">
        <v>2.1660649819494586</v>
      </c>
      <c r="P20" s="86" t="s">
        <v>23</v>
      </c>
      <c r="Q20" s="79">
        <v>56</v>
      </c>
      <c r="R20" s="79">
        <v>54</v>
      </c>
      <c r="S20" s="105">
        <f t="shared" si="1"/>
        <v>96.428571428571431</v>
      </c>
      <c r="T20" s="79"/>
      <c r="U20" s="105">
        <v>0</v>
      </c>
      <c r="V20" s="105">
        <v>0</v>
      </c>
      <c r="W20" s="105">
        <v>18.411552346570396</v>
      </c>
      <c r="X20" s="105">
        <v>0.36101083032490977</v>
      </c>
      <c r="Y20" s="105">
        <v>0.36101083032490977</v>
      </c>
      <c r="Z20" s="105">
        <v>0.36101083032490977</v>
      </c>
      <c r="AA20" s="105">
        <v>0</v>
      </c>
      <c r="AB20" s="105">
        <v>0</v>
      </c>
      <c r="AC20" s="105">
        <v>19.494584837545126</v>
      </c>
      <c r="AD20" s="105">
        <v>0.36101083032490977</v>
      </c>
      <c r="AE20" s="86" t="s">
        <v>23</v>
      </c>
      <c r="AF20" s="79">
        <v>56</v>
      </c>
      <c r="AG20" s="79">
        <v>54</v>
      </c>
      <c r="AH20" s="105">
        <f t="shared" si="2"/>
        <v>96.428571428571431</v>
      </c>
      <c r="AI20" s="79"/>
      <c r="AJ20" s="105">
        <v>0</v>
      </c>
      <c r="AK20" s="105">
        <v>0.36101083032490977</v>
      </c>
      <c r="AL20" s="105">
        <v>0</v>
      </c>
      <c r="AM20" s="105">
        <v>0</v>
      </c>
      <c r="AN20" s="105">
        <v>0</v>
      </c>
      <c r="AO20" s="105">
        <v>0</v>
      </c>
      <c r="AP20" s="105">
        <v>0</v>
      </c>
      <c r="AQ20" s="105">
        <v>0</v>
      </c>
      <c r="AR20" s="105">
        <v>0</v>
      </c>
      <c r="AS20" s="105">
        <v>0</v>
      </c>
      <c r="AT20" s="105">
        <v>0</v>
      </c>
      <c r="AU20" s="105">
        <v>0</v>
      </c>
      <c r="AV20" s="105">
        <v>100</v>
      </c>
    </row>
    <row r="21" spans="1:49" ht="21.95" customHeight="1">
      <c r="A21" s="86" t="s">
        <v>24</v>
      </c>
      <c r="B21" s="79">
        <v>42</v>
      </c>
      <c r="C21" s="79">
        <v>40</v>
      </c>
      <c r="D21" s="105">
        <f t="shared" si="0"/>
        <v>95.238095238095227</v>
      </c>
      <c r="E21" s="79"/>
      <c r="F21" s="105">
        <v>9.8802395209580833</v>
      </c>
      <c r="G21" s="105">
        <v>9.8802395209580833</v>
      </c>
      <c r="H21" s="105">
        <v>9.8802395209580833</v>
      </c>
      <c r="I21" s="105">
        <v>8.682634730538922</v>
      </c>
      <c r="J21" s="105">
        <v>8.3832335329341312</v>
      </c>
      <c r="K21" s="105">
        <v>8.3832335329341312</v>
      </c>
      <c r="L21" s="105">
        <v>9.8802395209580833</v>
      </c>
      <c r="M21" s="105">
        <v>9.8802395209580833</v>
      </c>
      <c r="N21" s="105">
        <v>0.89820359281437123</v>
      </c>
      <c r="O21" s="105">
        <v>9.8802395209580833</v>
      </c>
      <c r="P21" s="86" t="s">
        <v>24</v>
      </c>
      <c r="Q21" s="79">
        <v>42</v>
      </c>
      <c r="R21" s="79">
        <v>40</v>
      </c>
      <c r="S21" s="105">
        <f t="shared" si="1"/>
        <v>95.238095238095227</v>
      </c>
      <c r="T21" s="79"/>
      <c r="U21" s="105">
        <v>0.59880239520958078</v>
      </c>
      <c r="V21" s="105">
        <v>0.29940119760479039</v>
      </c>
      <c r="W21" s="105">
        <v>9.5808383233532926</v>
      </c>
      <c r="X21" s="105">
        <v>1.1976047904191616</v>
      </c>
      <c r="Y21" s="105">
        <v>0</v>
      </c>
      <c r="Z21" s="105">
        <v>0</v>
      </c>
      <c r="AA21" s="105">
        <v>0</v>
      </c>
      <c r="AB21" s="105">
        <v>0</v>
      </c>
      <c r="AC21" s="105">
        <v>2.6946107784431139</v>
      </c>
      <c r="AD21" s="105">
        <v>0</v>
      </c>
      <c r="AE21" s="86" t="s">
        <v>24</v>
      </c>
      <c r="AF21" s="79">
        <v>42</v>
      </c>
      <c r="AG21" s="79">
        <v>40</v>
      </c>
      <c r="AH21" s="105">
        <f t="shared" si="2"/>
        <v>95.238095238095227</v>
      </c>
      <c r="AI21" s="79"/>
      <c r="AJ21" s="105">
        <v>0</v>
      </c>
      <c r="AK21" s="105">
        <v>0</v>
      </c>
      <c r="AL21" s="105">
        <v>0</v>
      </c>
      <c r="AM21" s="105">
        <v>0</v>
      </c>
      <c r="AN21" s="105">
        <v>0</v>
      </c>
      <c r="AO21" s="105">
        <v>0</v>
      </c>
      <c r="AP21" s="105">
        <v>0</v>
      </c>
      <c r="AQ21" s="105">
        <v>0</v>
      </c>
      <c r="AR21" s="105">
        <v>0</v>
      </c>
      <c r="AS21" s="105">
        <v>0</v>
      </c>
      <c r="AT21" s="105">
        <v>0</v>
      </c>
      <c r="AU21" s="105">
        <v>0</v>
      </c>
      <c r="AV21" s="105">
        <v>100</v>
      </c>
    </row>
    <row r="22" spans="1:49" ht="21.95" customHeight="1">
      <c r="A22" s="86" t="s">
        <v>25</v>
      </c>
      <c r="B22" s="79">
        <v>75</v>
      </c>
      <c r="C22" s="79">
        <v>74</v>
      </c>
      <c r="D22" s="105">
        <f t="shared" si="0"/>
        <v>98.666666666666671</v>
      </c>
      <c r="E22" s="79"/>
      <c r="F22" s="105">
        <v>10.072992700729927</v>
      </c>
      <c r="G22" s="105">
        <v>10.072992700729927</v>
      </c>
      <c r="H22" s="105">
        <v>9.9270072992700733</v>
      </c>
      <c r="I22" s="105">
        <v>9.6350364963503647</v>
      </c>
      <c r="J22" s="105">
        <v>9.6350364963503647</v>
      </c>
      <c r="K22" s="105">
        <v>9.6350364963503647</v>
      </c>
      <c r="L22" s="105">
        <v>10.072992700729927</v>
      </c>
      <c r="M22" s="105">
        <v>10.072992700729927</v>
      </c>
      <c r="N22" s="105">
        <v>0</v>
      </c>
      <c r="O22" s="105">
        <v>9.7810218978102181</v>
      </c>
      <c r="P22" s="86" t="s">
        <v>25</v>
      </c>
      <c r="Q22" s="79">
        <v>75</v>
      </c>
      <c r="R22" s="79">
        <v>74</v>
      </c>
      <c r="S22" s="105">
        <f t="shared" si="1"/>
        <v>98.666666666666671</v>
      </c>
      <c r="T22" s="79"/>
      <c r="U22" s="105">
        <v>0</v>
      </c>
      <c r="V22" s="105">
        <v>0</v>
      </c>
      <c r="W22" s="105">
        <v>9.7810218978102181</v>
      </c>
      <c r="X22" s="105">
        <v>0.145985401459854</v>
      </c>
      <c r="Y22" s="105">
        <v>0</v>
      </c>
      <c r="Z22" s="105">
        <v>0</v>
      </c>
      <c r="AA22" s="105">
        <v>0</v>
      </c>
      <c r="AB22" s="105">
        <v>0</v>
      </c>
      <c r="AC22" s="105">
        <v>0.87591240875912413</v>
      </c>
      <c r="AD22" s="105">
        <v>0.29197080291970801</v>
      </c>
      <c r="AE22" s="86" t="s">
        <v>25</v>
      </c>
      <c r="AF22" s="79">
        <v>75</v>
      </c>
      <c r="AG22" s="79">
        <v>74</v>
      </c>
      <c r="AH22" s="105">
        <f t="shared" si="2"/>
        <v>98.666666666666671</v>
      </c>
      <c r="AI22" s="79"/>
      <c r="AJ22" s="105">
        <v>0</v>
      </c>
      <c r="AK22" s="105">
        <v>0</v>
      </c>
      <c r="AL22" s="105">
        <v>0</v>
      </c>
      <c r="AM22" s="105">
        <v>0</v>
      </c>
      <c r="AN22" s="105">
        <v>0</v>
      </c>
      <c r="AO22" s="105">
        <v>0</v>
      </c>
      <c r="AP22" s="105">
        <v>0</v>
      </c>
      <c r="AQ22" s="105">
        <v>0</v>
      </c>
      <c r="AR22" s="105">
        <v>0</v>
      </c>
      <c r="AS22" s="105">
        <v>0</v>
      </c>
      <c r="AT22" s="105">
        <v>0</v>
      </c>
      <c r="AU22" s="105">
        <v>0</v>
      </c>
      <c r="AV22" s="105">
        <v>100</v>
      </c>
    </row>
    <row r="23" spans="1:49" ht="21.95" customHeight="1">
      <c r="A23" s="118" t="s">
        <v>26</v>
      </c>
      <c r="B23" s="115">
        <v>62</v>
      </c>
      <c r="C23" s="115">
        <v>31</v>
      </c>
      <c r="D23" s="116">
        <f t="shared" si="0"/>
        <v>50</v>
      </c>
      <c r="E23" s="115"/>
      <c r="F23" s="116">
        <v>10.084033613445378</v>
      </c>
      <c r="G23" s="116">
        <v>5.882352941176471</v>
      </c>
      <c r="H23" s="116">
        <v>0.84033613445378152</v>
      </c>
      <c r="I23" s="116">
        <v>6.7226890756302522</v>
      </c>
      <c r="J23" s="116">
        <v>8.4033613445378155</v>
      </c>
      <c r="K23" s="116">
        <v>4.2016806722689077</v>
      </c>
      <c r="L23" s="116">
        <v>12.605042016806722</v>
      </c>
      <c r="M23" s="116">
        <v>13.445378151260504</v>
      </c>
      <c r="N23" s="116">
        <v>0.84033613445378152</v>
      </c>
      <c r="O23" s="116">
        <v>2.5210084033613445</v>
      </c>
      <c r="P23" s="118" t="s">
        <v>26</v>
      </c>
      <c r="Q23" s="115">
        <v>62</v>
      </c>
      <c r="R23" s="115">
        <v>31</v>
      </c>
      <c r="S23" s="116">
        <f t="shared" si="1"/>
        <v>50</v>
      </c>
      <c r="T23" s="115"/>
      <c r="U23" s="116">
        <v>0</v>
      </c>
      <c r="V23" s="116">
        <v>0</v>
      </c>
      <c r="W23" s="116">
        <v>11.764705882352942</v>
      </c>
      <c r="X23" s="116">
        <v>2.5210084033613445</v>
      </c>
      <c r="Y23" s="116">
        <v>1.680672268907563</v>
      </c>
      <c r="Z23" s="116">
        <v>1.680672268907563</v>
      </c>
      <c r="AA23" s="116">
        <v>0</v>
      </c>
      <c r="AB23" s="116">
        <v>0</v>
      </c>
      <c r="AC23" s="116">
        <v>15.966386554621849</v>
      </c>
      <c r="AD23" s="105">
        <v>0.84033613445378152</v>
      </c>
      <c r="AE23" s="118" t="s">
        <v>26</v>
      </c>
      <c r="AF23" s="115">
        <v>62</v>
      </c>
      <c r="AG23" s="115">
        <v>31</v>
      </c>
      <c r="AH23" s="116">
        <f t="shared" si="2"/>
        <v>50</v>
      </c>
      <c r="AI23" s="79"/>
      <c r="AJ23" s="105">
        <v>0</v>
      </c>
      <c r="AK23" s="105">
        <v>0</v>
      </c>
      <c r="AL23" s="105">
        <v>0</v>
      </c>
      <c r="AM23" s="105">
        <v>0</v>
      </c>
      <c r="AN23" s="105">
        <v>0</v>
      </c>
      <c r="AO23" s="105">
        <v>0</v>
      </c>
      <c r="AP23" s="105">
        <v>0</v>
      </c>
      <c r="AQ23" s="105">
        <v>0</v>
      </c>
      <c r="AR23" s="105">
        <v>0</v>
      </c>
      <c r="AS23" s="105">
        <v>0</v>
      </c>
      <c r="AT23" s="105">
        <v>0</v>
      </c>
      <c r="AU23" s="105">
        <v>0</v>
      </c>
      <c r="AV23" s="105">
        <v>100</v>
      </c>
    </row>
    <row r="24" spans="1:49" ht="23.25" customHeight="1" thickBot="1">
      <c r="A24" s="29" t="s">
        <v>27</v>
      </c>
      <c r="B24" s="19">
        <v>1433</v>
      </c>
      <c r="C24" s="19">
        <v>997</v>
      </c>
      <c r="D24" s="63">
        <f>C24/B24*100</f>
        <v>69.574319609211443</v>
      </c>
      <c r="E24" s="19"/>
      <c r="F24" s="63">
        <v>10.293421675343113</v>
      </c>
      <c r="G24" s="63">
        <v>6.9569332702318976</v>
      </c>
      <c r="H24" s="63">
        <v>5.4898248935163272</v>
      </c>
      <c r="I24" s="63">
        <v>4.9455750118315196</v>
      </c>
      <c r="J24" s="63">
        <v>5.0165641268338854</v>
      </c>
      <c r="K24" s="63">
        <v>3.7387600567912922</v>
      </c>
      <c r="L24" s="63">
        <v>10.269758637008993</v>
      </c>
      <c r="M24" s="63">
        <v>14.647420728821581</v>
      </c>
      <c r="N24" s="63">
        <v>0.6862281116895409</v>
      </c>
      <c r="O24" s="63">
        <v>3.9280643634642689</v>
      </c>
      <c r="P24" s="91" t="s">
        <v>27</v>
      </c>
      <c r="Q24" s="19">
        <v>1433</v>
      </c>
      <c r="R24" s="19">
        <v>997</v>
      </c>
      <c r="S24" s="63">
        <f>R24/Q24*100</f>
        <v>69.574319609211443</v>
      </c>
      <c r="T24" s="19"/>
      <c r="U24" s="63">
        <v>0.21296734500709891</v>
      </c>
      <c r="V24" s="63">
        <v>0.28395646000946523</v>
      </c>
      <c r="W24" s="63">
        <v>12.044486512068149</v>
      </c>
      <c r="X24" s="63">
        <v>0.73355418835778519</v>
      </c>
      <c r="Y24" s="63">
        <v>0.21296734500709891</v>
      </c>
      <c r="Z24" s="63">
        <v>0.26029342167534314</v>
      </c>
      <c r="AA24" s="63">
        <v>0.14197823000473261</v>
      </c>
      <c r="AB24" s="63">
        <v>9.4652153336488409E-2</v>
      </c>
      <c r="AC24" s="63">
        <v>15.830572645527687</v>
      </c>
      <c r="AD24" s="63">
        <v>2.6502602934216752</v>
      </c>
      <c r="AE24" s="91" t="s">
        <v>27</v>
      </c>
      <c r="AF24" s="19">
        <v>1433</v>
      </c>
      <c r="AG24" s="19">
        <v>997</v>
      </c>
      <c r="AH24" s="63">
        <f>AG24/AF24*100</f>
        <v>69.574319609211443</v>
      </c>
      <c r="AI24" s="19"/>
      <c r="AJ24" s="63">
        <v>0.23663038334122102</v>
      </c>
      <c r="AK24" s="63">
        <v>7.0989115002366307E-2</v>
      </c>
      <c r="AL24" s="63">
        <v>0.6862281116895409</v>
      </c>
      <c r="AM24" s="63" t="s">
        <v>245</v>
      </c>
      <c r="AN24" s="63">
        <v>0.35494557501183149</v>
      </c>
      <c r="AO24" s="63" t="s">
        <v>245</v>
      </c>
      <c r="AP24" s="63" t="s">
        <v>245</v>
      </c>
      <c r="AQ24" s="63" t="s">
        <v>245</v>
      </c>
      <c r="AR24" s="63" t="s">
        <v>245</v>
      </c>
      <c r="AS24" s="63" t="s">
        <v>245</v>
      </c>
      <c r="AT24" s="63" t="s">
        <v>245</v>
      </c>
      <c r="AU24" s="63" t="s">
        <v>245</v>
      </c>
      <c r="AV24" s="63">
        <v>100</v>
      </c>
    </row>
    <row r="25" spans="1:49" ht="24.75" customHeight="1" thickTop="1" thickBot="1">
      <c r="O25" s="3" t="s">
        <v>44</v>
      </c>
      <c r="Q25" s="92"/>
      <c r="R25" s="92"/>
      <c r="S25" s="92"/>
      <c r="T25" s="92"/>
      <c r="U25" s="92"/>
      <c r="V25" s="92"/>
      <c r="W25" s="92"/>
      <c r="X25" s="92"/>
      <c r="Y25" s="92"/>
      <c r="Z25" s="92"/>
      <c r="AA25" s="92"/>
      <c r="AB25" s="92"/>
      <c r="AC25" s="92"/>
      <c r="AD25" s="3" t="s">
        <v>44</v>
      </c>
      <c r="AE25" s="404" t="s">
        <v>435</v>
      </c>
      <c r="AF25" s="404"/>
      <c r="AG25" s="404"/>
      <c r="AH25" s="404"/>
      <c r="AI25" s="404"/>
      <c r="AJ25" s="404"/>
      <c r="AK25" s="404"/>
      <c r="AL25" s="404"/>
      <c r="AM25" s="404"/>
      <c r="AN25" s="404"/>
      <c r="AO25" s="404"/>
      <c r="AP25" s="319"/>
      <c r="AQ25" s="319"/>
    </row>
    <row r="26" spans="1:49" s="46" customFormat="1" ht="16.5" customHeight="1">
      <c r="A26" s="354" t="s">
        <v>437</v>
      </c>
      <c r="B26" s="354"/>
      <c r="C26" s="354"/>
      <c r="D26" s="366">
        <v>179</v>
      </c>
      <c r="E26" s="366"/>
      <c r="F26" s="366"/>
      <c r="G26" s="366"/>
      <c r="H26" s="366"/>
      <c r="I26" s="366"/>
      <c r="J26" s="366"/>
      <c r="K26" s="366"/>
      <c r="L26" s="366"/>
      <c r="M26" s="366"/>
      <c r="N26" s="366"/>
      <c r="O26" s="366"/>
      <c r="P26" s="378" t="s">
        <v>437</v>
      </c>
      <c r="Q26" s="378"/>
      <c r="R26" s="378"/>
      <c r="S26" s="366">
        <v>180</v>
      </c>
      <c r="T26" s="366"/>
      <c r="U26" s="366"/>
      <c r="V26" s="366"/>
      <c r="W26" s="366"/>
      <c r="X26" s="366"/>
      <c r="Y26" s="366"/>
      <c r="Z26" s="366"/>
      <c r="AA26" s="366"/>
      <c r="AB26" s="366"/>
      <c r="AC26" s="366"/>
      <c r="AD26" s="366"/>
      <c r="AE26" s="378" t="s">
        <v>437</v>
      </c>
      <c r="AF26" s="378"/>
      <c r="AG26" s="378"/>
      <c r="AH26" s="366">
        <v>181</v>
      </c>
      <c r="AI26" s="366"/>
      <c r="AJ26" s="366"/>
      <c r="AK26" s="366"/>
      <c r="AL26" s="366"/>
      <c r="AM26" s="366"/>
      <c r="AN26" s="366"/>
      <c r="AO26" s="366"/>
      <c r="AP26" s="366"/>
      <c r="AQ26" s="366"/>
      <c r="AR26" s="366"/>
      <c r="AS26" s="366"/>
      <c r="AT26" s="366"/>
      <c r="AU26" s="366"/>
      <c r="AV26" s="366"/>
    </row>
    <row r="27" spans="1:49" s="355" customFormat="1" ht="15" customHeight="1">
      <c r="A27" s="357"/>
      <c r="B27" s="357"/>
      <c r="C27" s="357"/>
      <c r="D27" s="356"/>
      <c r="E27" s="356"/>
      <c r="F27" s="356"/>
      <c r="O27" s="3"/>
      <c r="P27" s="357"/>
      <c r="Q27" s="357"/>
      <c r="R27" s="357"/>
      <c r="S27" s="356"/>
      <c r="T27" s="356"/>
      <c r="U27" s="356"/>
    </row>
    <row r="28" spans="1:49" ht="20.25" customHeight="1">
      <c r="A28" s="364" t="s">
        <v>205</v>
      </c>
      <c r="B28" s="364"/>
      <c r="C28" s="364"/>
      <c r="D28" s="364"/>
      <c r="E28" s="364"/>
      <c r="F28" s="364"/>
      <c r="G28" s="364"/>
      <c r="H28" s="364"/>
      <c r="I28" s="364"/>
      <c r="J28" s="364"/>
      <c r="K28" s="364"/>
      <c r="L28" s="364"/>
      <c r="M28" s="364"/>
      <c r="N28" s="364"/>
      <c r="O28" s="364"/>
      <c r="P28" s="89"/>
      <c r="AE28" s="327" t="s">
        <v>437</v>
      </c>
      <c r="AF28" s="327"/>
      <c r="AG28" s="328"/>
      <c r="AH28" s="328"/>
      <c r="AI28" s="328"/>
      <c r="AJ28" s="328"/>
      <c r="AK28" s="328"/>
      <c r="AL28" s="328"/>
      <c r="AM28" s="328"/>
      <c r="AN28" s="328"/>
      <c r="AO28" s="328"/>
      <c r="AP28" s="328"/>
      <c r="AQ28" s="328"/>
      <c r="AR28" s="328"/>
      <c r="AS28" s="328"/>
      <c r="AT28" s="328"/>
      <c r="AU28" s="328"/>
      <c r="AV28" s="328"/>
      <c r="AW28" s="328"/>
    </row>
    <row r="29" spans="1:49" ht="24" customHeight="1" thickBot="1">
      <c r="A29" s="392" t="s">
        <v>148</v>
      </c>
      <c r="B29" s="392"/>
      <c r="C29" s="392"/>
      <c r="D29" s="392"/>
      <c r="E29" s="392"/>
      <c r="F29" s="392"/>
      <c r="G29" s="392"/>
      <c r="H29" s="392"/>
      <c r="I29" s="392"/>
      <c r="J29" s="392"/>
      <c r="K29" s="392"/>
      <c r="L29" s="392"/>
      <c r="M29" s="392"/>
      <c r="N29" s="392"/>
      <c r="O29" s="392"/>
      <c r="P29" s="99"/>
    </row>
    <row r="30" spans="1:49" ht="21" customHeight="1" thickTop="1">
      <c r="A30" s="363" t="s">
        <v>1</v>
      </c>
      <c r="B30" s="371" t="s">
        <v>59</v>
      </c>
      <c r="C30" s="371" t="s">
        <v>147</v>
      </c>
      <c r="D30" s="371"/>
      <c r="E30" s="37"/>
      <c r="F30" s="373" t="s">
        <v>246</v>
      </c>
      <c r="G30" s="373"/>
      <c r="H30" s="373"/>
      <c r="I30" s="373"/>
      <c r="J30" s="373"/>
      <c r="K30" s="373"/>
      <c r="L30" s="373"/>
      <c r="M30" s="373"/>
      <c r="N30" s="373"/>
      <c r="O30" s="373"/>
      <c r="P30" s="98"/>
    </row>
    <row r="31" spans="1:49" ht="33.75" customHeight="1">
      <c r="A31" s="400"/>
      <c r="B31" s="401"/>
      <c r="C31" s="407"/>
      <c r="D31" s="407"/>
      <c r="E31" s="42"/>
      <c r="F31" s="39" t="s">
        <v>83</v>
      </c>
      <c r="G31" s="39" t="s">
        <v>124</v>
      </c>
      <c r="H31" s="49" t="s">
        <v>217</v>
      </c>
      <c r="I31" s="39" t="s">
        <v>79</v>
      </c>
      <c r="J31" s="49" t="s">
        <v>218</v>
      </c>
      <c r="K31" s="39" t="s">
        <v>80</v>
      </c>
      <c r="L31" s="39" t="s">
        <v>81</v>
      </c>
      <c r="M31" s="120" t="s">
        <v>82</v>
      </c>
      <c r="N31" s="95" t="s">
        <v>219</v>
      </c>
      <c r="O31" s="49"/>
      <c r="P31" s="95"/>
    </row>
    <row r="32" spans="1:49" ht="22.5" customHeight="1" thickBot="1">
      <c r="A32" s="391"/>
      <c r="B32" s="372"/>
      <c r="C32" s="40" t="s">
        <v>108</v>
      </c>
      <c r="D32" s="40" t="s">
        <v>119</v>
      </c>
      <c r="E32" s="40"/>
      <c r="F32" s="41" t="s">
        <v>93</v>
      </c>
      <c r="G32" s="41" t="s">
        <v>125</v>
      </c>
      <c r="H32" s="41" t="s">
        <v>87</v>
      </c>
      <c r="I32" s="41" t="s">
        <v>88</v>
      </c>
      <c r="J32" s="41" t="s">
        <v>89</v>
      </c>
      <c r="K32" s="41" t="s">
        <v>90</v>
      </c>
      <c r="L32" s="41" t="s">
        <v>91</v>
      </c>
      <c r="M32" s="121" t="s">
        <v>92</v>
      </c>
      <c r="N32" s="97" t="s">
        <v>220</v>
      </c>
      <c r="O32" s="122" t="s">
        <v>225</v>
      </c>
      <c r="P32" s="124"/>
      <c r="R32" s="125" t="s">
        <v>225</v>
      </c>
      <c r="S32" s="54" t="s">
        <v>226</v>
      </c>
      <c r="T32" s="54" t="s">
        <v>227</v>
      </c>
      <c r="U32" s="54" t="s">
        <v>228</v>
      </c>
      <c r="V32" s="54" t="s">
        <v>229</v>
      </c>
      <c r="W32" s="54" t="s">
        <v>230</v>
      </c>
      <c r="X32" s="54" t="s">
        <v>231</v>
      </c>
      <c r="Y32" s="54" t="s">
        <v>232</v>
      </c>
      <c r="Z32" s="54" t="s">
        <v>233</v>
      </c>
      <c r="AA32" s="54" t="s">
        <v>234</v>
      </c>
      <c r="AB32" s="54" t="s">
        <v>235</v>
      </c>
      <c r="AC32" s="54" t="s">
        <v>236</v>
      </c>
      <c r="AD32" s="54" t="s">
        <v>237</v>
      </c>
      <c r="AE32" s="55" t="s">
        <v>238</v>
      </c>
    </row>
    <row r="33" spans="1:31" ht="21.95" customHeight="1">
      <c r="A33" s="67" t="s">
        <v>9</v>
      </c>
      <c r="B33" s="68">
        <v>66</v>
      </c>
      <c r="C33" s="68">
        <v>37</v>
      </c>
      <c r="D33" s="68">
        <f>C33/B33*100</f>
        <v>56.060606060606055</v>
      </c>
      <c r="E33" s="68"/>
      <c r="F33" s="119">
        <v>0</v>
      </c>
      <c r="G33" s="69">
        <v>0</v>
      </c>
      <c r="H33" s="69">
        <v>24.528301886792452</v>
      </c>
      <c r="I33" s="69">
        <v>0</v>
      </c>
      <c r="J33" s="69">
        <v>0</v>
      </c>
      <c r="K33" s="69">
        <v>0</v>
      </c>
      <c r="L33" s="69">
        <v>0.94339622641509435</v>
      </c>
      <c r="M33" s="68">
        <v>0</v>
      </c>
      <c r="N33" s="69">
        <v>26.415094339622641</v>
      </c>
      <c r="O33" s="69">
        <v>0.94339622641509435</v>
      </c>
      <c r="P33" s="111"/>
      <c r="R33" s="126">
        <v>0.94339622641509435</v>
      </c>
      <c r="S33" s="59">
        <v>0</v>
      </c>
      <c r="T33" s="59">
        <v>0</v>
      </c>
      <c r="U33" s="59">
        <v>0</v>
      </c>
      <c r="V33" s="59">
        <v>0</v>
      </c>
      <c r="W33" s="59">
        <v>0</v>
      </c>
      <c r="X33" s="59">
        <v>0</v>
      </c>
      <c r="Y33" s="59">
        <v>0</v>
      </c>
      <c r="Z33" s="59">
        <v>0</v>
      </c>
      <c r="AA33" s="59">
        <v>0</v>
      </c>
      <c r="AB33" s="59">
        <v>0</v>
      </c>
      <c r="AC33" s="59">
        <v>0</v>
      </c>
      <c r="AD33" s="59">
        <v>0</v>
      </c>
      <c r="AE33" s="56">
        <v>100</v>
      </c>
    </row>
    <row r="34" spans="1:31" ht="21.95" customHeight="1">
      <c r="A34" s="86" t="s">
        <v>10</v>
      </c>
      <c r="B34" s="79">
        <v>100</v>
      </c>
      <c r="C34" s="79">
        <v>80</v>
      </c>
      <c r="D34" s="79">
        <f t="shared" ref="D34:D50" si="3">C34/B34*100</f>
        <v>80</v>
      </c>
      <c r="E34" s="79"/>
      <c r="F34" s="105">
        <v>0</v>
      </c>
      <c r="G34" s="105">
        <v>0</v>
      </c>
      <c r="H34" s="105">
        <v>11.612903225806452</v>
      </c>
      <c r="I34" s="105">
        <v>1.2903225806451613</v>
      </c>
      <c r="J34" s="105">
        <v>0</v>
      </c>
      <c r="K34" s="105">
        <v>0</v>
      </c>
      <c r="L34" s="105">
        <v>0</v>
      </c>
      <c r="M34" s="105">
        <v>0</v>
      </c>
      <c r="N34" s="105">
        <v>36.12903225806452</v>
      </c>
      <c r="O34" s="105">
        <v>0</v>
      </c>
      <c r="P34" s="111"/>
      <c r="R34" s="127">
        <v>0</v>
      </c>
      <c r="S34" s="60">
        <v>0</v>
      </c>
      <c r="T34" s="60">
        <v>0</v>
      </c>
      <c r="U34" s="60">
        <v>0.64516129032258063</v>
      </c>
      <c r="V34" s="60">
        <v>0</v>
      </c>
      <c r="W34" s="60">
        <v>0.64516129032258063</v>
      </c>
      <c r="X34" s="60">
        <v>0</v>
      </c>
      <c r="Y34" s="60">
        <v>0</v>
      </c>
      <c r="Z34" s="60">
        <v>0</v>
      </c>
      <c r="AA34" s="60">
        <v>0</v>
      </c>
      <c r="AB34" s="60">
        <v>0</v>
      </c>
      <c r="AC34" s="60">
        <v>0</v>
      </c>
      <c r="AD34" s="60">
        <v>0</v>
      </c>
      <c r="AE34" s="57">
        <v>100</v>
      </c>
    </row>
    <row r="35" spans="1:31" ht="21.95" customHeight="1">
      <c r="A35" s="86" t="s">
        <v>11</v>
      </c>
      <c r="B35" s="79">
        <v>198</v>
      </c>
      <c r="C35" s="79">
        <v>154</v>
      </c>
      <c r="D35" s="79">
        <f t="shared" si="3"/>
        <v>77.777777777777786</v>
      </c>
      <c r="E35" s="79"/>
      <c r="F35" s="105">
        <v>0</v>
      </c>
      <c r="G35" s="105">
        <v>0</v>
      </c>
      <c r="H35" s="105">
        <v>10.835214446952596</v>
      </c>
      <c r="I35" s="105">
        <v>0</v>
      </c>
      <c r="J35" s="105">
        <v>0</v>
      </c>
      <c r="K35" s="105">
        <v>0</v>
      </c>
      <c r="L35" s="105">
        <v>0</v>
      </c>
      <c r="M35" s="105">
        <v>0</v>
      </c>
      <c r="N35" s="105">
        <v>31.602708803611737</v>
      </c>
      <c r="O35" s="105">
        <v>0.67720090293453727</v>
      </c>
      <c r="P35" s="111"/>
      <c r="R35" s="127">
        <v>0.67720090293453727</v>
      </c>
      <c r="S35" s="60">
        <v>0</v>
      </c>
      <c r="T35" s="60">
        <v>0</v>
      </c>
      <c r="U35" s="60">
        <v>0</v>
      </c>
      <c r="V35" s="60">
        <v>0</v>
      </c>
      <c r="W35" s="60">
        <v>0.90293453724604966</v>
      </c>
      <c r="X35" s="60">
        <v>0</v>
      </c>
      <c r="Y35" s="60">
        <v>0</v>
      </c>
      <c r="Z35" s="60">
        <v>0</v>
      </c>
      <c r="AA35" s="60">
        <v>0</v>
      </c>
      <c r="AB35" s="60">
        <v>0</v>
      </c>
      <c r="AC35" s="60">
        <v>0</v>
      </c>
      <c r="AD35" s="60">
        <v>0</v>
      </c>
      <c r="AE35" s="57">
        <v>100</v>
      </c>
    </row>
    <row r="36" spans="1:31" ht="21.95" customHeight="1">
      <c r="A36" s="86" t="s">
        <v>12</v>
      </c>
      <c r="B36" s="79">
        <v>84</v>
      </c>
      <c r="C36" s="79">
        <v>26</v>
      </c>
      <c r="D36" s="79">
        <f t="shared" si="3"/>
        <v>30.952380952380953</v>
      </c>
      <c r="E36" s="79"/>
      <c r="F36" s="105">
        <v>0</v>
      </c>
      <c r="G36" s="105">
        <v>0</v>
      </c>
      <c r="H36" s="105">
        <v>10.95890410958904</v>
      </c>
      <c r="I36" s="105">
        <v>6.8493150684931505</v>
      </c>
      <c r="J36" s="105">
        <v>0</v>
      </c>
      <c r="K36" s="105">
        <v>0</v>
      </c>
      <c r="L36" s="105">
        <v>0</v>
      </c>
      <c r="M36" s="105">
        <v>0</v>
      </c>
      <c r="N36" s="105">
        <v>23.287671232876711</v>
      </c>
      <c r="O36" s="105">
        <v>1.3698630136986301</v>
      </c>
      <c r="P36" s="111"/>
      <c r="R36" s="127">
        <v>1.3698630136986301</v>
      </c>
      <c r="S36" s="60">
        <v>0</v>
      </c>
      <c r="T36" s="60">
        <v>0</v>
      </c>
      <c r="U36" s="60">
        <v>0</v>
      </c>
      <c r="V36" s="60">
        <v>0</v>
      </c>
      <c r="W36" s="60">
        <v>0</v>
      </c>
      <c r="X36" s="60">
        <v>0</v>
      </c>
      <c r="Y36" s="60">
        <v>0</v>
      </c>
      <c r="Z36" s="60">
        <v>0</v>
      </c>
      <c r="AA36" s="60">
        <v>0</v>
      </c>
      <c r="AB36" s="60">
        <v>0</v>
      </c>
      <c r="AC36" s="60">
        <v>0</v>
      </c>
      <c r="AD36" s="60">
        <v>0</v>
      </c>
      <c r="AE36" s="57">
        <v>100</v>
      </c>
    </row>
    <row r="37" spans="1:31" ht="21.95" customHeight="1">
      <c r="A37" s="86" t="s">
        <v>13</v>
      </c>
      <c r="B37" s="79">
        <v>102</v>
      </c>
      <c r="C37" s="79">
        <v>64</v>
      </c>
      <c r="D37" s="79">
        <f t="shared" si="3"/>
        <v>62.745098039215684</v>
      </c>
      <c r="E37" s="79"/>
      <c r="F37" s="105">
        <v>0</v>
      </c>
      <c r="G37" s="105">
        <v>0</v>
      </c>
      <c r="H37" s="105">
        <v>13.907284768211921</v>
      </c>
      <c r="I37" s="105">
        <v>1.3245033112582782</v>
      </c>
      <c r="J37" s="105">
        <v>0</v>
      </c>
      <c r="K37" s="105">
        <v>0</v>
      </c>
      <c r="L37" s="105">
        <v>0</v>
      </c>
      <c r="M37" s="105">
        <v>0</v>
      </c>
      <c r="N37" s="105">
        <v>26.490066225165563</v>
      </c>
      <c r="O37" s="105">
        <v>0</v>
      </c>
      <c r="P37" s="111"/>
      <c r="R37" s="127">
        <v>0</v>
      </c>
      <c r="S37" s="60">
        <v>0</v>
      </c>
      <c r="T37" s="60">
        <v>0</v>
      </c>
      <c r="U37" s="60">
        <v>0</v>
      </c>
      <c r="V37" s="60">
        <v>0</v>
      </c>
      <c r="W37" s="60">
        <v>0</v>
      </c>
      <c r="X37" s="60">
        <v>0</v>
      </c>
      <c r="Y37" s="60">
        <v>0</v>
      </c>
      <c r="Z37" s="60">
        <v>0</v>
      </c>
      <c r="AA37" s="60">
        <v>0</v>
      </c>
      <c r="AB37" s="60">
        <v>0</v>
      </c>
      <c r="AC37" s="60">
        <v>0</v>
      </c>
      <c r="AD37" s="60">
        <v>0</v>
      </c>
      <c r="AE37" s="57">
        <v>100</v>
      </c>
    </row>
    <row r="38" spans="1:31" ht="21.95" customHeight="1">
      <c r="A38" s="86" t="s">
        <v>14</v>
      </c>
      <c r="B38" s="79">
        <v>76</v>
      </c>
      <c r="C38" s="79">
        <v>66</v>
      </c>
      <c r="D38" s="79">
        <f t="shared" si="3"/>
        <v>86.842105263157904</v>
      </c>
      <c r="E38" s="79"/>
      <c r="F38" s="105">
        <v>0</v>
      </c>
      <c r="G38" s="105">
        <v>0</v>
      </c>
      <c r="H38" s="105">
        <v>16.564417177914109</v>
      </c>
      <c r="I38" s="105">
        <v>0</v>
      </c>
      <c r="J38" s="105">
        <v>0</v>
      </c>
      <c r="K38" s="105">
        <v>0</v>
      </c>
      <c r="L38" s="105">
        <v>0</v>
      </c>
      <c r="M38" s="105">
        <v>0</v>
      </c>
      <c r="N38" s="105">
        <v>19.325153374233128</v>
      </c>
      <c r="O38" s="105">
        <v>4.294478527607362</v>
      </c>
      <c r="P38" s="111"/>
      <c r="R38" s="127">
        <v>4.294478527607362</v>
      </c>
      <c r="S38" s="60">
        <v>0</v>
      </c>
      <c r="T38" s="60">
        <v>0</v>
      </c>
      <c r="U38" s="60">
        <v>0</v>
      </c>
      <c r="V38" s="60">
        <v>0</v>
      </c>
      <c r="W38" s="60">
        <v>0</v>
      </c>
      <c r="X38" s="60">
        <v>0</v>
      </c>
      <c r="Y38" s="60">
        <v>0</v>
      </c>
      <c r="Z38" s="60">
        <v>0</v>
      </c>
      <c r="AA38" s="60">
        <v>0</v>
      </c>
      <c r="AB38" s="60">
        <v>0</v>
      </c>
      <c r="AC38" s="60">
        <v>0</v>
      </c>
      <c r="AD38" s="60">
        <v>0</v>
      </c>
      <c r="AE38" s="57">
        <v>100</v>
      </c>
    </row>
    <row r="39" spans="1:31" ht="21.95" customHeight="1">
      <c r="A39" s="86" t="s">
        <v>15</v>
      </c>
      <c r="B39" s="79">
        <v>71</v>
      </c>
      <c r="C39" s="79">
        <v>29</v>
      </c>
      <c r="D39" s="79">
        <f t="shared" si="3"/>
        <v>40.845070422535215</v>
      </c>
      <c r="E39" s="79"/>
      <c r="F39" s="105">
        <v>0.83333333333333337</v>
      </c>
      <c r="G39" s="105">
        <v>0</v>
      </c>
      <c r="H39" s="105">
        <v>7.5</v>
      </c>
      <c r="I39" s="105">
        <v>0.83333333333333337</v>
      </c>
      <c r="J39" s="105">
        <v>1.6666666666666667</v>
      </c>
      <c r="K39" s="105">
        <v>0.83333333333333337</v>
      </c>
      <c r="L39" s="105">
        <v>1.6666666666666667</v>
      </c>
      <c r="M39" s="105">
        <v>0</v>
      </c>
      <c r="N39" s="105">
        <v>10</v>
      </c>
      <c r="O39" s="105">
        <v>0</v>
      </c>
      <c r="P39" s="111"/>
      <c r="R39" s="127">
        <v>0</v>
      </c>
      <c r="S39" s="60">
        <v>1.6666666666666667</v>
      </c>
      <c r="T39" s="60">
        <v>0</v>
      </c>
      <c r="U39" s="60">
        <v>0</v>
      </c>
      <c r="V39" s="60">
        <v>0</v>
      </c>
      <c r="W39" s="60">
        <v>6.666666666666667</v>
      </c>
      <c r="X39" s="60">
        <v>0.83333333333333337</v>
      </c>
      <c r="Y39" s="60">
        <v>0</v>
      </c>
      <c r="Z39" s="60">
        <v>0</v>
      </c>
      <c r="AA39" s="60">
        <v>0</v>
      </c>
      <c r="AB39" s="60">
        <v>0</v>
      </c>
      <c r="AC39" s="60">
        <v>0</v>
      </c>
      <c r="AD39" s="60">
        <v>0</v>
      </c>
      <c r="AE39" s="57">
        <v>100</v>
      </c>
    </row>
    <row r="40" spans="1:31" ht="21.95" customHeight="1">
      <c r="A40" s="86" t="s">
        <v>16</v>
      </c>
      <c r="B40" s="79">
        <v>218</v>
      </c>
      <c r="C40" s="79">
        <v>138</v>
      </c>
      <c r="D40" s="79">
        <f t="shared" si="3"/>
        <v>63.302752293577981</v>
      </c>
      <c r="E40" s="79"/>
      <c r="F40" s="105">
        <v>0.22371364653243847</v>
      </c>
      <c r="G40" s="105">
        <v>2.0134228187919465</v>
      </c>
      <c r="H40" s="105">
        <v>9.1722595078299776</v>
      </c>
      <c r="I40" s="105">
        <v>0.89485458612975388</v>
      </c>
      <c r="J40" s="105">
        <v>0.67114093959731547</v>
      </c>
      <c r="K40" s="105">
        <v>1.3422818791946309</v>
      </c>
      <c r="L40" s="105">
        <v>0.44742729306487694</v>
      </c>
      <c r="M40" s="105">
        <v>0.67114093959731547</v>
      </c>
      <c r="N40" s="105">
        <v>19.239373601789708</v>
      </c>
      <c r="O40" s="105">
        <v>4.9217002237136462</v>
      </c>
      <c r="P40" s="111"/>
      <c r="R40" s="127">
        <v>4.9217002237136462</v>
      </c>
      <c r="S40" s="60">
        <v>0</v>
      </c>
      <c r="T40" s="60">
        <v>0</v>
      </c>
      <c r="U40" s="60">
        <v>0.89485458612975388</v>
      </c>
      <c r="V40" s="60">
        <v>0</v>
      </c>
      <c r="W40" s="60">
        <v>0.44742729306487694</v>
      </c>
      <c r="X40" s="60">
        <v>0</v>
      </c>
      <c r="Y40" s="60">
        <v>0</v>
      </c>
      <c r="Z40" s="60">
        <v>0.44742729306487694</v>
      </c>
      <c r="AA40" s="60">
        <v>0.22371364653243847</v>
      </c>
      <c r="AB40" s="60">
        <v>0</v>
      </c>
      <c r="AC40" s="60">
        <v>0.22371364653243847</v>
      </c>
      <c r="AD40" s="60">
        <v>0.22371364653243847</v>
      </c>
      <c r="AE40" s="57">
        <v>100</v>
      </c>
    </row>
    <row r="41" spans="1:31" ht="21.95" customHeight="1">
      <c r="A41" s="86" t="s">
        <v>17</v>
      </c>
      <c r="B41" s="79">
        <v>79</v>
      </c>
      <c r="C41" s="79">
        <v>61</v>
      </c>
      <c r="D41" s="79">
        <f t="shared" si="3"/>
        <v>77.215189873417728</v>
      </c>
      <c r="E41" s="79"/>
      <c r="F41" s="105">
        <v>1.0101010101010102</v>
      </c>
      <c r="G41" s="105">
        <v>1.0101010101010102</v>
      </c>
      <c r="H41" s="105">
        <v>15.151515151515152</v>
      </c>
      <c r="I41" s="105">
        <v>0.50505050505050508</v>
      </c>
      <c r="J41" s="105">
        <v>0</v>
      </c>
      <c r="K41" s="105">
        <v>0</v>
      </c>
      <c r="L41" s="105">
        <v>0</v>
      </c>
      <c r="M41" s="105">
        <v>0</v>
      </c>
      <c r="N41" s="105">
        <v>12.626262626262626</v>
      </c>
      <c r="O41" s="105">
        <v>0.50505050505050508</v>
      </c>
      <c r="P41" s="111"/>
      <c r="R41" s="127">
        <v>0.50505050505050508</v>
      </c>
      <c r="S41" s="60">
        <v>0.50505050505050508</v>
      </c>
      <c r="T41" s="60">
        <v>0</v>
      </c>
      <c r="U41" s="60">
        <v>0</v>
      </c>
      <c r="V41" s="60">
        <v>0</v>
      </c>
      <c r="W41" s="60">
        <v>0</v>
      </c>
      <c r="X41" s="60">
        <v>0</v>
      </c>
      <c r="Y41" s="60">
        <v>0.50505050505050508</v>
      </c>
      <c r="Z41" s="60">
        <v>0</v>
      </c>
      <c r="AA41" s="60">
        <v>0</v>
      </c>
      <c r="AB41" s="60">
        <v>0</v>
      </c>
      <c r="AC41" s="60">
        <v>0</v>
      </c>
      <c r="AD41" s="60">
        <v>0</v>
      </c>
      <c r="AE41" s="57">
        <v>100</v>
      </c>
    </row>
    <row r="42" spans="1:31" ht="21.95" customHeight="1">
      <c r="A42" s="86" t="s">
        <v>18</v>
      </c>
      <c r="B42" s="79">
        <v>35</v>
      </c>
      <c r="C42" s="79">
        <v>27</v>
      </c>
      <c r="D42" s="79">
        <f t="shared" si="3"/>
        <v>77.142857142857153</v>
      </c>
      <c r="E42" s="79"/>
      <c r="F42" s="105">
        <v>0</v>
      </c>
      <c r="G42" s="105">
        <v>0</v>
      </c>
      <c r="H42" s="105">
        <v>12.5</v>
      </c>
      <c r="I42" s="105">
        <v>0</v>
      </c>
      <c r="J42" s="105">
        <v>0</v>
      </c>
      <c r="K42" s="105">
        <v>0</v>
      </c>
      <c r="L42" s="105">
        <v>0</v>
      </c>
      <c r="M42" s="105">
        <v>0</v>
      </c>
      <c r="N42" s="105">
        <v>17.857142857142858</v>
      </c>
      <c r="O42" s="105">
        <v>6.25</v>
      </c>
      <c r="P42" s="111"/>
      <c r="R42" s="127">
        <v>6.25</v>
      </c>
      <c r="S42" s="60">
        <v>0</v>
      </c>
      <c r="T42" s="60">
        <v>0</v>
      </c>
      <c r="U42" s="60">
        <v>0</v>
      </c>
      <c r="V42" s="60">
        <v>0</v>
      </c>
      <c r="W42" s="60">
        <v>0</v>
      </c>
      <c r="X42" s="60">
        <v>0</v>
      </c>
      <c r="Y42" s="60">
        <v>0</v>
      </c>
      <c r="Z42" s="60">
        <v>0</v>
      </c>
      <c r="AA42" s="60">
        <v>0</v>
      </c>
      <c r="AB42" s="60">
        <v>0.8928571428571429</v>
      </c>
      <c r="AC42" s="60">
        <v>0</v>
      </c>
      <c r="AD42" s="60">
        <v>0</v>
      </c>
      <c r="AE42" s="57">
        <v>100</v>
      </c>
    </row>
    <row r="43" spans="1:31" ht="21.95" customHeight="1">
      <c r="A43" s="86" t="s">
        <v>19</v>
      </c>
      <c r="B43" s="79">
        <v>34</v>
      </c>
      <c r="C43" s="79">
        <v>32</v>
      </c>
      <c r="D43" s="79">
        <f t="shared" si="3"/>
        <v>94.117647058823522</v>
      </c>
      <c r="E43" s="79"/>
      <c r="F43" s="105">
        <v>0</v>
      </c>
      <c r="G43" s="105">
        <v>0</v>
      </c>
      <c r="H43" s="105">
        <v>16.901408450704224</v>
      </c>
      <c r="I43" s="105">
        <v>0</v>
      </c>
      <c r="J43" s="105">
        <v>0</v>
      </c>
      <c r="K43" s="105">
        <v>0</v>
      </c>
      <c r="L43" s="105">
        <v>0</v>
      </c>
      <c r="M43" s="105">
        <v>0</v>
      </c>
      <c r="N43" s="105">
        <v>21.830985915492956</v>
      </c>
      <c r="O43" s="105">
        <v>16.901408450704224</v>
      </c>
      <c r="P43" s="111"/>
      <c r="R43" s="127">
        <v>16.901408450704224</v>
      </c>
      <c r="S43" s="60">
        <v>0</v>
      </c>
      <c r="T43" s="60">
        <v>0</v>
      </c>
      <c r="U43" s="60">
        <v>0</v>
      </c>
      <c r="V43" s="60">
        <v>0</v>
      </c>
      <c r="W43" s="60">
        <v>0</v>
      </c>
      <c r="X43" s="60">
        <v>0</v>
      </c>
      <c r="Y43" s="60">
        <v>0</v>
      </c>
      <c r="Z43" s="60">
        <v>0</v>
      </c>
      <c r="AA43" s="60">
        <v>0</v>
      </c>
      <c r="AB43" s="60">
        <v>0</v>
      </c>
      <c r="AC43" s="60">
        <v>0</v>
      </c>
      <c r="AD43" s="60">
        <v>0</v>
      </c>
      <c r="AE43" s="57">
        <v>100</v>
      </c>
    </row>
    <row r="44" spans="1:31" ht="21.95" customHeight="1">
      <c r="A44" s="86" t="s">
        <v>20</v>
      </c>
      <c r="B44" s="79">
        <v>73</v>
      </c>
      <c r="C44" s="79">
        <v>28</v>
      </c>
      <c r="D44" s="79">
        <f t="shared" si="3"/>
        <v>38.356164383561641</v>
      </c>
      <c r="E44" s="79"/>
      <c r="F44" s="105">
        <v>0.65789473684210531</v>
      </c>
      <c r="G44" s="105">
        <v>0</v>
      </c>
      <c r="H44" s="105">
        <v>10.526315789473685</v>
      </c>
      <c r="I44" s="105">
        <v>3.9473684210526314</v>
      </c>
      <c r="J44" s="105">
        <v>0</v>
      </c>
      <c r="K44" s="105">
        <v>0</v>
      </c>
      <c r="L44" s="105">
        <v>0.65789473684210531</v>
      </c>
      <c r="M44" s="105">
        <v>0.65789473684210531</v>
      </c>
      <c r="N44" s="105">
        <v>11.842105263157896</v>
      </c>
      <c r="O44" s="105">
        <v>0</v>
      </c>
      <c r="P44" s="111"/>
      <c r="R44" s="127">
        <v>0</v>
      </c>
      <c r="S44" s="60">
        <v>0</v>
      </c>
      <c r="T44" s="60">
        <v>0</v>
      </c>
      <c r="U44" s="60">
        <v>0</v>
      </c>
      <c r="V44" s="60">
        <v>0.65789473684210531</v>
      </c>
      <c r="W44" s="60">
        <v>0</v>
      </c>
      <c r="X44" s="60">
        <v>0</v>
      </c>
      <c r="Y44" s="60">
        <v>0</v>
      </c>
      <c r="Z44" s="60">
        <v>0</v>
      </c>
      <c r="AA44" s="60">
        <v>0</v>
      </c>
      <c r="AB44" s="60">
        <v>0</v>
      </c>
      <c r="AC44" s="60">
        <v>0</v>
      </c>
      <c r="AD44" s="60">
        <v>0</v>
      </c>
      <c r="AE44" s="57">
        <v>100</v>
      </c>
    </row>
    <row r="45" spans="1:31" ht="21.95" customHeight="1">
      <c r="A45" s="86" t="s">
        <v>21</v>
      </c>
      <c r="B45" s="79">
        <v>29</v>
      </c>
      <c r="C45" s="79">
        <v>25</v>
      </c>
      <c r="D45" s="79">
        <f t="shared" si="3"/>
        <v>86.206896551724128</v>
      </c>
      <c r="E45" s="79"/>
      <c r="F45" s="105">
        <v>0</v>
      </c>
      <c r="G45" s="105">
        <v>0</v>
      </c>
      <c r="H45" s="105">
        <v>8.6614173228346463</v>
      </c>
      <c r="I45" s="105">
        <v>0.78740157480314965</v>
      </c>
      <c r="J45" s="105">
        <v>0.78740157480314965</v>
      </c>
      <c r="K45" s="105">
        <v>0.78740157480314965</v>
      </c>
      <c r="L45" s="105">
        <v>0</v>
      </c>
      <c r="M45" s="105">
        <v>0</v>
      </c>
      <c r="N45" s="105">
        <v>12.598425196850394</v>
      </c>
      <c r="O45" s="105">
        <v>12.598425196850394</v>
      </c>
      <c r="P45" s="111"/>
      <c r="R45" s="127">
        <v>12.598425196850394</v>
      </c>
      <c r="S45" s="60">
        <v>5.5118110236220472</v>
      </c>
      <c r="T45" s="60">
        <v>1.5748031496062993</v>
      </c>
      <c r="U45" s="60">
        <v>0</v>
      </c>
      <c r="V45" s="60">
        <v>0</v>
      </c>
      <c r="W45" s="60">
        <v>0</v>
      </c>
      <c r="X45" s="60">
        <v>0</v>
      </c>
      <c r="Y45" s="60">
        <v>0</v>
      </c>
      <c r="Z45" s="60">
        <v>0</v>
      </c>
      <c r="AA45" s="60">
        <v>0</v>
      </c>
      <c r="AB45" s="60">
        <v>0</v>
      </c>
      <c r="AC45" s="60">
        <v>0</v>
      </c>
      <c r="AD45" s="60">
        <v>0</v>
      </c>
      <c r="AE45" s="57">
        <v>100</v>
      </c>
    </row>
    <row r="46" spans="1:31" ht="21.95" customHeight="1">
      <c r="A46" s="86" t="s">
        <v>22</v>
      </c>
      <c r="B46" s="79">
        <v>33</v>
      </c>
      <c r="C46" s="79">
        <v>31</v>
      </c>
      <c r="D46" s="79">
        <f t="shared" si="3"/>
        <v>93.939393939393938</v>
      </c>
      <c r="E46" s="79"/>
      <c r="F46" s="105">
        <v>0.77220077220077221</v>
      </c>
      <c r="G46" s="105">
        <v>0</v>
      </c>
      <c r="H46" s="105">
        <v>9.6525096525096519</v>
      </c>
      <c r="I46" s="105">
        <v>0</v>
      </c>
      <c r="J46" s="105">
        <v>0</v>
      </c>
      <c r="K46" s="105">
        <v>0</v>
      </c>
      <c r="L46" s="105">
        <v>0</v>
      </c>
      <c r="M46" s="105">
        <v>0</v>
      </c>
      <c r="N46" s="105">
        <v>11.196911196911197</v>
      </c>
      <c r="O46" s="105">
        <v>7.3359073359073363</v>
      </c>
      <c r="P46" s="111"/>
      <c r="R46" s="127">
        <v>7.3359073359073363</v>
      </c>
      <c r="S46" s="60">
        <v>0</v>
      </c>
      <c r="T46" s="60">
        <v>0</v>
      </c>
      <c r="U46" s="60">
        <v>9.2664092664092657</v>
      </c>
      <c r="V46" s="60">
        <v>0</v>
      </c>
      <c r="W46" s="60">
        <v>0</v>
      </c>
      <c r="X46" s="60">
        <v>0</v>
      </c>
      <c r="Y46" s="60">
        <v>0</v>
      </c>
      <c r="Z46" s="60">
        <v>0</v>
      </c>
      <c r="AA46" s="60">
        <v>0</v>
      </c>
      <c r="AB46" s="60">
        <v>0</v>
      </c>
      <c r="AC46" s="60">
        <v>0</v>
      </c>
      <c r="AD46" s="60">
        <v>0</v>
      </c>
      <c r="AE46" s="57">
        <v>100</v>
      </c>
    </row>
    <row r="47" spans="1:31" ht="21.95" customHeight="1">
      <c r="A47" s="86" t="s">
        <v>23</v>
      </c>
      <c r="B47" s="79">
        <v>56</v>
      </c>
      <c r="C47" s="79">
        <v>54</v>
      </c>
      <c r="D47" s="79">
        <f t="shared" si="3"/>
        <v>96.428571428571431</v>
      </c>
      <c r="E47" s="79"/>
      <c r="F47" s="105">
        <v>0</v>
      </c>
      <c r="G47" s="105">
        <v>0</v>
      </c>
      <c r="H47" s="105">
        <v>18.411552346570396</v>
      </c>
      <c r="I47" s="105">
        <v>0.36101083032490977</v>
      </c>
      <c r="J47" s="105">
        <v>0.36101083032490977</v>
      </c>
      <c r="K47" s="105">
        <v>0.36101083032490977</v>
      </c>
      <c r="L47" s="105">
        <v>0</v>
      </c>
      <c r="M47" s="105">
        <v>0</v>
      </c>
      <c r="N47" s="105">
        <v>19.494584837545126</v>
      </c>
      <c r="O47" s="105">
        <v>0.36101083032490977</v>
      </c>
      <c r="P47" s="111"/>
      <c r="R47" s="127">
        <v>0.36101083032490977</v>
      </c>
      <c r="S47" s="60">
        <v>0</v>
      </c>
      <c r="T47" s="60">
        <v>0.36101083032490977</v>
      </c>
      <c r="U47" s="60">
        <v>0</v>
      </c>
      <c r="V47" s="60">
        <v>0</v>
      </c>
      <c r="W47" s="60">
        <v>0</v>
      </c>
      <c r="X47" s="60">
        <v>0</v>
      </c>
      <c r="Y47" s="60">
        <v>0</v>
      </c>
      <c r="Z47" s="60">
        <v>0</v>
      </c>
      <c r="AA47" s="60">
        <v>0</v>
      </c>
      <c r="AB47" s="60">
        <v>0</v>
      </c>
      <c r="AC47" s="60">
        <v>0</v>
      </c>
      <c r="AD47" s="60">
        <v>0</v>
      </c>
      <c r="AE47" s="57">
        <v>100</v>
      </c>
    </row>
    <row r="48" spans="1:31" ht="21.95" customHeight="1">
      <c r="A48" s="86" t="s">
        <v>24</v>
      </c>
      <c r="B48" s="79">
        <v>42</v>
      </c>
      <c r="C48" s="79">
        <v>40</v>
      </c>
      <c r="D48" s="79">
        <f t="shared" si="3"/>
        <v>95.238095238095227</v>
      </c>
      <c r="E48" s="79"/>
      <c r="F48" s="105">
        <v>0.59880239520958078</v>
      </c>
      <c r="G48" s="105">
        <v>0.29940119760479039</v>
      </c>
      <c r="H48" s="105">
        <v>9.5808383233532926</v>
      </c>
      <c r="I48" s="105">
        <v>1.1976047904191616</v>
      </c>
      <c r="J48" s="105">
        <v>0</v>
      </c>
      <c r="K48" s="105">
        <v>0</v>
      </c>
      <c r="L48" s="105">
        <v>0</v>
      </c>
      <c r="M48" s="105">
        <v>0</v>
      </c>
      <c r="N48" s="105">
        <v>2.6946107784431139</v>
      </c>
      <c r="O48" s="105">
        <v>0</v>
      </c>
      <c r="P48" s="111"/>
      <c r="R48" s="127">
        <v>0</v>
      </c>
      <c r="S48" s="60">
        <v>0</v>
      </c>
      <c r="T48" s="60">
        <v>0</v>
      </c>
      <c r="U48" s="60">
        <v>0</v>
      </c>
      <c r="V48" s="60">
        <v>0</v>
      </c>
      <c r="W48" s="60">
        <v>0</v>
      </c>
      <c r="X48" s="60">
        <v>0</v>
      </c>
      <c r="Y48" s="60">
        <v>0</v>
      </c>
      <c r="Z48" s="60">
        <v>0</v>
      </c>
      <c r="AA48" s="60">
        <v>0</v>
      </c>
      <c r="AB48" s="60">
        <v>0</v>
      </c>
      <c r="AC48" s="60">
        <v>0</v>
      </c>
      <c r="AD48" s="60">
        <v>0</v>
      </c>
      <c r="AE48" s="57">
        <v>100</v>
      </c>
    </row>
    <row r="49" spans="1:31" ht="21.95" customHeight="1">
      <c r="A49" s="86" t="s">
        <v>25</v>
      </c>
      <c r="B49" s="79">
        <v>75</v>
      </c>
      <c r="C49" s="79">
        <v>74</v>
      </c>
      <c r="D49" s="79">
        <f t="shared" si="3"/>
        <v>98.666666666666671</v>
      </c>
      <c r="E49" s="79"/>
      <c r="F49" s="105">
        <v>0</v>
      </c>
      <c r="G49" s="105">
        <v>0</v>
      </c>
      <c r="H49" s="105">
        <v>9.7810218978102181</v>
      </c>
      <c r="I49" s="105">
        <v>0.145985401459854</v>
      </c>
      <c r="J49" s="105">
        <v>0</v>
      </c>
      <c r="K49" s="105">
        <v>0</v>
      </c>
      <c r="L49" s="105">
        <v>0</v>
      </c>
      <c r="M49" s="105">
        <v>0</v>
      </c>
      <c r="N49" s="105">
        <v>0.87591240875912413</v>
      </c>
      <c r="O49" s="105">
        <v>0.29197080291970801</v>
      </c>
      <c r="P49" s="111"/>
      <c r="R49" s="127">
        <v>0.29197080291970801</v>
      </c>
      <c r="S49" s="60">
        <v>0</v>
      </c>
      <c r="T49" s="60">
        <v>0</v>
      </c>
      <c r="U49" s="60">
        <v>0</v>
      </c>
      <c r="V49" s="60">
        <v>0</v>
      </c>
      <c r="W49" s="60">
        <v>0</v>
      </c>
      <c r="X49" s="60">
        <v>0</v>
      </c>
      <c r="Y49" s="60">
        <v>0</v>
      </c>
      <c r="Z49" s="60">
        <v>0</v>
      </c>
      <c r="AA49" s="60">
        <v>0</v>
      </c>
      <c r="AB49" s="60">
        <v>0</v>
      </c>
      <c r="AC49" s="60">
        <v>0</v>
      </c>
      <c r="AD49" s="60">
        <v>0</v>
      </c>
      <c r="AE49" s="57">
        <v>100</v>
      </c>
    </row>
    <row r="50" spans="1:31" ht="21.95" customHeight="1">
      <c r="A50" s="118" t="s">
        <v>26</v>
      </c>
      <c r="B50" s="115">
        <v>62</v>
      </c>
      <c r="C50" s="115">
        <v>31</v>
      </c>
      <c r="D50" s="115">
        <f t="shared" si="3"/>
        <v>50</v>
      </c>
      <c r="E50" s="115"/>
      <c r="F50" s="116">
        <v>0</v>
      </c>
      <c r="G50" s="116">
        <v>0</v>
      </c>
      <c r="H50" s="116">
        <v>11.764705882352942</v>
      </c>
      <c r="I50" s="116">
        <v>2.5210084033613445</v>
      </c>
      <c r="J50" s="116">
        <v>1.680672268907563</v>
      </c>
      <c r="K50" s="116">
        <v>1.680672268907563</v>
      </c>
      <c r="L50" s="116">
        <v>0</v>
      </c>
      <c r="M50" s="116">
        <v>0</v>
      </c>
      <c r="N50" s="116">
        <v>15.966386554621849</v>
      </c>
      <c r="O50" s="105">
        <v>0.84033613445378152</v>
      </c>
      <c r="P50" s="111"/>
      <c r="R50" s="127">
        <v>0.84033613445378152</v>
      </c>
      <c r="S50" s="60">
        <v>0</v>
      </c>
      <c r="T50" s="60">
        <v>0</v>
      </c>
      <c r="U50" s="60">
        <v>0</v>
      </c>
      <c r="V50" s="60">
        <v>0</v>
      </c>
      <c r="W50" s="60">
        <v>0</v>
      </c>
      <c r="X50" s="60">
        <v>0</v>
      </c>
      <c r="Y50" s="60">
        <v>0</v>
      </c>
      <c r="Z50" s="60">
        <v>0</v>
      </c>
      <c r="AA50" s="60">
        <v>0</v>
      </c>
      <c r="AB50" s="60">
        <v>0</v>
      </c>
      <c r="AC50" s="60">
        <v>0</v>
      </c>
      <c r="AD50" s="60">
        <v>0</v>
      </c>
      <c r="AE50" s="57">
        <v>100</v>
      </c>
    </row>
    <row r="51" spans="1:31" ht="24" customHeight="1" thickBot="1">
      <c r="A51" s="29" t="s">
        <v>27</v>
      </c>
      <c r="B51" s="19">
        <v>1433</v>
      </c>
      <c r="C51" s="19">
        <v>997</v>
      </c>
      <c r="D51" s="19">
        <f>C51/B51*100</f>
        <v>69.574319609211443</v>
      </c>
      <c r="E51" s="19"/>
      <c r="F51" s="63">
        <v>0.21296734500709891</v>
      </c>
      <c r="G51" s="63">
        <v>0.28395646000946523</v>
      </c>
      <c r="H51" s="63">
        <v>12.044486512068149</v>
      </c>
      <c r="I51" s="63">
        <v>0.73355418835778519</v>
      </c>
      <c r="J51" s="63">
        <v>0.21296734500709891</v>
      </c>
      <c r="K51" s="63">
        <v>0.26029342167534314</v>
      </c>
      <c r="L51" s="63">
        <v>0.14197823000473261</v>
      </c>
      <c r="M51" s="63">
        <v>9.4652153336488409E-2</v>
      </c>
      <c r="N51" s="63">
        <v>15.830572645527687</v>
      </c>
      <c r="O51" s="63">
        <v>2.6502602934216752</v>
      </c>
      <c r="P51" s="123"/>
      <c r="R51" s="128">
        <v>2.6502602934216752</v>
      </c>
      <c r="S51" s="61">
        <v>0.23663038334122102</v>
      </c>
      <c r="T51" s="61">
        <v>7.0989115002366307E-2</v>
      </c>
      <c r="U51" s="61">
        <v>0.6862281116895409</v>
      </c>
      <c r="V51" s="61">
        <v>2.3663038334122102E-2</v>
      </c>
      <c r="W51" s="61">
        <v>0.35494557501183149</v>
      </c>
      <c r="X51" s="61">
        <v>2.3663038334122102E-2</v>
      </c>
      <c r="Y51" s="61">
        <v>2.3663038334122102E-2</v>
      </c>
      <c r="Z51" s="61">
        <v>4.7326076668244205E-2</v>
      </c>
      <c r="AA51" s="61">
        <v>2.3663038334122102E-2</v>
      </c>
      <c r="AB51" s="61">
        <v>2.3663038334122102E-2</v>
      </c>
      <c r="AC51" s="61">
        <v>2.3663038334122102E-2</v>
      </c>
      <c r="AD51" s="61">
        <v>2.3663038334122102E-2</v>
      </c>
      <c r="AE51" s="58">
        <v>100</v>
      </c>
    </row>
    <row r="52" spans="1:31" ht="17.25" customHeight="1" thickTop="1">
      <c r="O52" s="3" t="s">
        <v>44</v>
      </c>
      <c r="P52" s="3"/>
    </row>
    <row r="54" spans="1:31" ht="21" customHeight="1">
      <c r="A54" s="364"/>
      <c r="B54" s="364"/>
      <c r="C54" s="364"/>
      <c r="D54" s="364"/>
      <c r="E54" s="364"/>
      <c r="F54" s="364"/>
      <c r="G54" s="364"/>
      <c r="H54" s="364"/>
      <c r="I54" s="364"/>
      <c r="J54" s="364"/>
      <c r="K54" s="364"/>
      <c r="L54" s="364"/>
      <c r="M54" s="364"/>
      <c r="N54" s="364"/>
      <c r="O54" s="364"/>
      <c r="P54" s="89"/>
    </row>
    <row r="55" spans="1:31">
      <c r="B55" s="15"/>
      <c r="D55" s="15"/>
      <c r="E55" s="15"/>
      <c r="G55" s="15"/>
    </row>
    <row r="56" spans="1:31">
      <c r="B56" s="15"/>
      <c r="C56" s="33"/>
      <c r="D56" s="15"/>
      <c r="E56" s="32"/>
      <c r="F56" s="38"/>
      <c r="G56" s="15"/>
      <c r="H56" s="38"/>
    </row>
    <row r="57" spans="1:31">
      <c r="B57" s="15"/>
      <c r="C57" s="33"/>
      <c r="D57" s="15"/>
      <c r="E57" s="32"/>
      <c r="F57" s="38"/>
      <c r="G57" s="15"/>
      <c r="H57" s="38"/>
    </row>
    <row r="58" spans="1:31">
      <c r="B58" s="15"/>
      <c r="C58" s="33"/>
      <c r="D58" s="15"/>
      <c r="E58" s="32"/>
      <c r="F58" s="38"/>
      <c r="G58" s="15"/>
      <c r="H58" s="38"/>
    </row>
    <row r="59" spans="1:31">
      <c r="B59" s="15"/>
      <c r="C59" s="33"/>
      <c r="D59" s="15"/>
      <c r="E59" s="32"/>
      <c r="F59" s="38"/>
      <c r="G59" s="15"/>
      <c r="H59" s="38"/>
    </row>
    <row r="60" spans="1:31">
      <c r="B60" s="15"/>
      <c r="C60" s="33"/>
      <c r="D60" s="15"/>
      <c r="E60" s="32"/>
      <c r="F60" s="38"/>
      <c r="G60" s="15"/>
      <c r="H60" s="38"/>
    </row>
    <row r="61" spans="1:31">
      <c r="B61" s="15"/>
      <c r="C61" s="33"/>
      <c r="D61" s="15"/>
      <c r="E61" s="32"/>
      <c r="F61" s="38"/>
      <c r="G61" s="15"/>
      <c r="H61" s="38"/>
    </row>
    <row r="62" spans="1:31">
      <c r="B62" s="15"/>
      <c r="C62" s="33"/>
      <c r="D62" s="15"/>
      <c r="E62" s="32"/>
      <c r="F62" s="38"/>
      <c r="G62" s="15"/>
      <c r="H62" s="38"/>
    </row>
    <row r="63" spans="1:31">
      <c r="B63" s="15"/>
      <c r="C63" s="33"/>
      <c r="D63" s="15"/>
      <c r="E63" s="32"/>
      <c r="F63" s="38"/>
      <c r="G63" s="15"/>
      <c r="H63" s="38"/>
    </row>
    <row r="64" spans="1:31">
      <c r="B64" s="15"/>
      <c r="C64" s="33"/>
      <c r="D64" s="15"/>
      <c r="E64" s="32"/>
      <c r="F64" s="38"/>
      <c r="G64" s="15"/>
      <c r="H64" s="38"/>
    </row>
    <row r="65" spans="2:8">
      <c r="B65" s="15"/>
      <c r="C65" s="33"/>
      <c r="D65" s="15"/>
      <c r="E65" s="32"/>
      <c r="F65" s="38"/>
      <c r="G65" s="15"/>
      <c r="H65" s="38"/>
    </row>
    <row r="66" spans="2:8">
      <c r="B66" s="15"/>
      <c r="C66" s="33"/>
      <c r="D66" s="15"/>
      <c r="E66" s="32"/>
      <c r="F66" s="38"/>
      <c r="G66" s="15"/>
      <c r="H66" s="38"/>
    </row>
    <row r="67" spans="2:8">
      <c r="B67" s="15"/>
      <c r="C67" s="33"/>
      <c r="D67" s="15"/>
      <c r="E67" s="32"/>
      <c r="F67" s="38"/>
      <c r="G67" s="15"/>
      <c r="H67" s="38"/>
    </row>
    <row r="68" spans="2:8">
      <c r="B68" s="15"/>
      <c r="C68" s="33"/>
      <c r="D68" s="15"/>
      <c r="E68" s="32"/>
      <c r="F68" s="38"/>
      <c r="G68" s="15"/>
      <c r="H68" s="38"/>
    </row>
    <row r="69" spans="2:8">
      <c r="B69" s="15"/>
      <c r="C69" s="33"/>
      <c r="D69" s="15"/>
      <c r="E69" s="32"/>
      <c r="F69" s="38"/>
      <c r="G69" s="15"/>
      <c r="H69" s="38"/>
    </row>
    <row r="70" spans="2:8">
      <c r="B70" s="15"/>
      <c r="C70" s="33"/>
      <c r="D70" s="15"/>
      <c r="E70" s="32"/>
      <c r="F70" s="38"/>
      <c r="G70" s="15"/>
      <c r="H70" s="38"/>
    </row>
    <row r="71" spans="2:8">
      <c r="B71" s="15"/>
      <c r="C71" s="33"/>
      <c r="D71" s="15"/>
      <c r="E71" s="32"/>
      <c r="F71" s="38"/>
      <c r="G71" s="15"/>
      <c r="H71" s="38"/>
    </row>
    <row r="72" spans="2:8">
      <c r="B72" s="15"/>
      <c r="C72" s="33"/>
      <c r="D72" s="15"/>
      <c r="E72" s="32"/>
      <c r="F72" s="38"/>
      <c r="G72" s="15"/>
      <c r="H72" s="38"/>
    </row>
    <row r="73" spans="2:8">
      <c r="B73" s="15"/>
      <c r="C73" s="33"/>
      <c r="D73" s="15"/>
      <c r="E73" s="32"/>
      <c r="F73" s="38"/>
      <c r="G73" s="15"/>
      <c r="H73" s="38"/>
    </row>
    <row r="74" spans="2:8">
      <c r="B74" s="15"/>
      <c r="C74" s="33"/>
      <c r="D74" s="15"/>
      <c r="E74" s="32"/>
      <c r="F74" s="38"/>
      <c r="G74" s="15"/>
      <c r="H74" s="38"/>
    </row>
    <row r="75" spans="2:8">
      <c r="B75" s="15"/>
      <c r="C75" s="33"/>
      <c r="D75" s="15"/>
      <c r="E75" s="32"/>
      <c r="F75" s="38"/>
      <c r="G75" s="15"/>
      <c r="H75" s="38"/>
    </row>
    <row r="76" spans="2:8">
      <c r="B76" s="15"/>
      <c r="C76" s="33"/>
      <c r="D76" s="15"/>
      <c r="E76" s="32"/>
      <c r="F76" s="38"/>
      <c r="G76" s="15"/>
      <c r="H76" s="38"/>
    </row>
    <row r="77" spans="2:8">
      <c r="B77" s="15"/>
      <c r="C77" s="33"/>
      <c r="D77" s="15"/>
      <c r="E77" s="32"/>
      <c r="F77" s="38"/>
      <c r="G77" s="15"/>
      <c r="H77" s="38"/>
    </row>
    <row r="78" spans="2:8">
      <c r="B78" s="15"/>
      <c r="C78" s="33"/>
      <c r="D78" s="15"/>
      <c r="E78" s="32"/>
      <c r="F78" s="38"/>
      <c r="G78" s="15"/>
      <c r="H78" s="38"/>
    </row>
    <row r="79" spans="2:8">
      <c r="B79" s="15"/>
      <c r="C79" s="33"/>
      <c r="D79" s="15"/>
      <c r="E79" s="32"/>
      <c r="F79" s="38"/>
      <c r="G79" s="15"/>
      <c r="H79" s="38"/>
    </row>
    <row r="80" spans="2:8">
      <c r="B80" s="15"/>
      <c r="C80" s="33"/>
      <c r="D80" s="15"/>
      <c r="E80" s="32"/>
      <c r="F80" s="38"/>
      <c r="G80" s="15"/>
      <c r="H80" s="38"/>
    </row>
    <row r="81" spans="2:8">
      <c r="B81" s="15"/>
      <c r="C81" s="33"/>
      <c r="D81" s="15"/>
      <c r="E81" s="32"/>
      <c r="F81" s="38"/>
      <c r="G81" s="15"/>
      <c r="H81" s="38"/>
    </row>
    <row r="82" spans="2:8">
      <c r="B82" s="15"/>
      <c r="C82" s="33"/>
      <c r="D82" s="15"/>
      <c r="E82" s="32"/>
      <c r="F82" s="38"/>
      <c r="G82" s="15"/>
      <c r="H82" s="38"/>
    </row>
    <row r="83" spans="2:8">
      <c r="B83" s="15"/>
      <c r="C83" s="33"/>
      <c r="D83" s="15"/>
      <c r="E83" s="32"/>
      <c r="F83" s="38"/>
      <c r="G83" s="15"/>
      <c r="H83" s="38"/>
    </row>
    <row r="84" spans="2:8">
      <c r="B84" s="15"/>
      <c r="C84" s="33"/>
      <c r="D84" s="15"/>
      <c r="E84" s="32"/>
      <c r="F84" s="38"/>
      <c r="G84" s="15"/>
      <c r="H84" s="38"/>
    </row>
    <row r="85" spans="2:8">
      <c r="B85" s="15"/>
      <c r="C85" s="33"/>
      <c r="D85" s="15"/>
      <c r="E85" s="32"/>
      <c r="F85" s="38"/>
      <c r="G85" s="15"/>
      <c r="H85" s="38"/>
    </row>
    <row r="86" spans="2:8">
      <c r="B86" s="15"/>
      <c r="C86" s="33"/>
      <c r="D86" s="15"/>
      <c r="E86" s="32"/>
      <c r="F86" s="38"/>
      <c r="G86" s="15"/>
      <c r="H86" s="38"/>
    </row>
    <row r="87" spans="2:8">
      <c r="B87" s="15"/>
      <c r="C87" s="33"/>
      <c r="D87" s="15"/>
      <c r="E87" s="32"/>
      <c r="F87" s="38"/>
      <c r="G87" s="15"/>
      <c r="H87" s="38"/>
    </row>
    <row r="88" spans="2:8">
      <c r="B88" s="15"/>
      <c r="C88" s="33"/>
      <c r="D88" s="15"/>
      <c r="E88" s="32"/>
      <c r="F88" s="38"/>
      <c r="G88" s="15"/>
      <c r="H88" s="38"/>
    </row>
  </sheetData>
  <mergeCells count="33">
    <mergeCell ref="AE1:AV1"/>
    <mergeCell ref="AE2:AV2"/>
    <mergeCell ref="AV4:AV5"/>
    <mergeCell ref="P1:AD1"/>
    <mergeCell ref="P2:AD2"/>
    <mergeCell ref="P3:P5"/>
    <mergeCell ref="Q3:Q5"/>
    <mergeCell ref="R3:S4"/>
    <mergeCell ref="U3:AD3"/>
    <mergeCell ref="AE3:AE5"/>
    <mergeCell ref="AF3:AF5"/>
    <mergeCell ref="AG3:AH4"/>
    <mergeCell ref="AJ3:AV3"/>
    <mergeCell ref="A1:O1"/>
    <mergeCell ref="A2:O2"/>
    <mergeCell ref="A3:A5"/>
    <mergeCell ref="F3:O3"/>
    <mergeCell ref="C3:D4"/>
    <mergeCell ref="B3:B5"/>
    <mergeCell ref="AE25:AO25"/>
    <mergeCell ref="A54:O54"/>
    <mergeCell ref="O4:O5"/>
    <mergeCell ref="A28:O28"/>
    <mergeCell ref="A30:A32"/>
    <mergeCell ref="C30:D31"/>
    <mergeCell ref="B30:B32"/>
    <mergeCell ref="F30:O30"/>
    <mergeCell ref="A29:O29"/>
    <mergeCell ref="P26:R26"/>
    <mergeCell ref="AE26:AG26"/>
    <mergeCell ref="D26:O26"/>
    <mergeCell ref="S26:AD26"/>
    <mergeCell ref="AH26:AV26"/>
  </mergeCells>
  <printOptions horizontalCentered="1"/>
  <pageMargins left="0.51181102362204722" right="0.51181102362204722" top="0.59055118110236227" bottom="0.19685039370078741" header="0.31496062992125984" footer="0.31496062992125984"/>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sheetPr>
    <tabColor rgb="FF7030A0"/>
  </sheetPr>
  <dimension ref="A1:J26"/>
  <sheetViews>
    <sheetView rightToLeft="1" view="pageBreakPreview" topLeftCell="A10" zoomScaleSheetLayoutView="100" workbookViewId="0">
      <selection activeCell="A2" sqref="A2:J2"/>
    </sheetView>
  </sheetViews>
  <sheetFormatPr defaultRowHeight="14.25"/>
  <cols>
    <col min="1" max="1" width="12.125" style="75" customWidth="1"/>
    <col min="2" max="2" width="11.875" style="75" customWidth="1"/>
    <col min="3" max="4" width="13.25" style="75" customWidth="1"/>
    <col min="5" max="5" width="9.125" style="75" customWidth="1"/>
    <col min="6" max="6" width="1.125" style="75" customWidth="1"/>
    <col min="7" max="7" width="13.25" style="75" customWidth="1"/>
    <col min="8" max="8" width="13" style="75" customWidth="1"/>
    <col min="9" max="9" width="11.75" style="75" customWidth="1"/>
    <col min="10" max="10" width="10.75" style="75" customWidth="1"/>
    <col min="11" max="256" width="9.125" style="75"/>
    <col min="257" max="257" width="12.125" style="75" customWidth="1"/>
    <col min="258" max="258" width="11.875" style="75" customWidth="1"/>
    <col min="259" max="260" width="13.25" style="75" customWidth="1"/>
    <col min="261" max="261" width="9.125" style="75" customWidth="1"/>
    <col min="262" max="262" width="1.125" style="75" customWidth="1"/>
    <col min="263" max="265" width="11.75" style="75" customWidth="1"/>
    <col min="266" max="266" width="10.75" style="75" customWidth="1"/>
    <col min="267" max="512" width="9.125" style="75"/>
    <col min="513" max="513" width="12.125" style="75" customWidth="1"/>
    <col min="514" max="514" width="11.875" style="75" customWidth="1"/>
    <col min="515" max="516" width="13.25" style="75" customWidth="1"/>
    <col min="517" max="517" width="9.125" style="75" customWidth="1"/>
    <col min="518" max="518" width="1.125" style="75" customWidth="1"/>
    <col min="519" max="521" width="11.75" style="75" customWidth="1"/>
    <col min="522" max="522" width="10.75" style="75" customWidth="1"/>
    <col min="523" max="768" width="9.125" style="75"/>
    <col min="769" max="769" width="12.125" style="75" customWidth="1"/>
    <col min="770" max="770" width="11.875" style="75" customWidth="1"/>
    <col min="771" max="772" width="13.25" style="75" customWidth="1"/>
    <col min="773" max="773" width="9.125" style="75" customWidth="1"/>
    <col min="774" max="774" width="1.125" style="75" customWidth="1"/>
    <col min="775" max="777" width="11.75" style="75" customWidth="1"/>
    <col min="778" max="778" width="10.75" style="75" customWidth="1"/>
    <col min="779" max="1024" width="9.125" style="75"/>
    <col min="1025" max="1025" width="12.125" style="75" customWidth="1"/>
    <col min="1026" max="1026" width="11.875" style="75" customWidth="1"/>
    <col min="1027" max="1028" width="13.25" style="75" customWidth="1"/>
    <col min="1029" max="1029" width="9.125" style="75" customWidth="1"/>
    <col min="1030" max="1030" width="1.125" style="75" customWidth="1"/>
    <col min="1031" max="1033" width="11.75" style="75" customWidth="1"/>
    <col min="1034" max="1034" width="10.75" style="75" customWidth="1"/>
    <col min="1035" max="1280" width="9.125" style="75"/>
    <col min="1281" max="1281" width="12.125" style="75" customWidth="1"/>
    <col min="1282" max="1282" width="11.875" style="75" customWidth="1"/>
    <col min="1283" max="1284" width="13.25" style="75" customWidth="1"/>
    <col min="1285" max="1285" width="9.125" style="75" customWidth="1"/>
    <col min="1286" max="1286" width="1.125" style="75" customWidth="1"/>
    <col min="1287" max="1289" width="11.75" style="75" customWidth="1"/>
    <col min="1290" max="1290" width="10.75" style="75" customWidth="1"/>
    <col min="1291" max="1536" width="9.125" style="75"/>
    <col min="1537" max="1537" width="12.125" style="75" customWidth="1"/>
    <col min="1538" max="1538" width="11.875" style="75" customWidth="1"/>
    <col min="1539" max="1540" width="13.25" style="75" customWidth="1"/>
    <col min="1541" max="1541" width="9.125" style="75" customWidth="1"/>
    <col min="1542" max="1542" width="1.125" style="75" customWidth="1"/>
    <col min="1543" max="1545" width="11.75" style="75" customWidth="1"/>
    <col min="1546" max="1546" width="10.75" style="75" customWidth="1"/>
    <col min="1547" max="1792" width="9.125" style="75"/>
    <col min="1793" max="1793" width="12.125" style="75" customWidth="1"/>
    <col min="1794" max="1794" width="11.875" style="75" customWidth="1"/>
    <col min="1795" max="1796" width="13.25" style="75" customWidth="1"/>
    <col min="1797" max="1797" width="9.125" style="75" customWidth="1"/>
    <col min="1798" max="1798" width="1.125" style="75" customWidth="1"/>
    <col min="1799" max="1801" width="11.75" style="75" customWidth="1"/>
    <col min="1802" max="1802" width="10.75" style="75" customWidth="1"/>
    <col min="1803" max="2048" width="9.125" style="75"/>
    <col min="2049" max="2049" width="12.125" style="75" customWidth="1"/>
    <col min="2050" max="2050" width="11.875" style="75" customWidth="1"/>
    <col min="2051" max="2052" width="13.25" style="75" customWidth="1"/>
    <col min="2053" max="2053" width="9.125" style="75" customWidth="1"/>
    <col min="2054" max="2054" width="1.125" style="75" customWidth="1"/>
    <col min="2055" max="2057" width="11.75" style="75" customWidth="1"/>
    <col min="2058" max="2058" width="10.75" style="75" customWidth="1"/>
    <col min="2059" max="2304" width="9.125" style="75"/>
    <col min="2305" max="2305" width="12.125" style="75" customWidth="1"/>
    <col min="2306" max="2306" width="11.875" style="75" customWidth="1"/>
    <col min="2307" max="2308" width="13.25" style="75" customWidth="1"/>
    <col min="2309" max="2309" width="9.125" style="75" customWidth="1"/>
    <col min="2310" max="2310" width="1.125" style="75" customWidth="1"/>
    <col min="2311" max="2313" width="11.75" style="75" customWidth="1"/>
    <col min="2314" max="2314" width="10.75" style="75" customWidth="1"/>
    <col min="2315" max="2560" width="9.125" style="75"/>
    <col min="2561" max="2561" width="12.125" style="75" customWidth="1"/>
    <col min="2562" max="2562" width="11.875" style="75" customWidth="1"/>
    <col min="2563" max="2564" width="13.25" style="75" customWidth="1"/>
    <col min="2565" max="2565" width="9.125" style="75" customWidth="1"/>
    <col min="2566" max="2566" width="1.125" style="75" customWidth="1"/>
    <col min="2567" max="2569" width="11.75" style="75" customWidth="1"/>
    <col min="2570" max="2570" width="10.75" style="75" customWidth="1"/>
    <col min="2571" max="2816" width="9.125" style="75"/>
    <col min="2817" max="2817" width="12.125" style="75" customWidth="1"/>
    <col min="2818" max="2818" width="11.875" style="75" customWidth="1"/>
    <col min="2819" max="2820" width="13.25" style="75" customWidth="1"/>
    <col min="2821" max="2821" width="9.125" style="75" customWidth="1"/>
    <col min="2822" max="2822" width="1.125" style="75" customWidth="1"/>
    <col min="2823" max="2825" width="11.75" style="75" customWidth="1"/>
    <col min="2826" max="2826" width="10.75" style="75" customWidth="1"/>
    <col min="2827" max="3072" width="9.125" style="75"/>
    <col min="3073" max="3073" width="12.125" style="75" customWidth="1"/>
    <col min="3074" max="3074" width="11.875" style="75" customWidth="1"/>
    <col min="3075" max="3076" width="13.25" style="75" customWidth="1"/>
    <col min="3077" max="3077" width="9.125" style="75" customWidth="1"/>
    <col min="3078" max="3078" width="1.125" style="75" customWidth="1"/>
    <col min="3079" max="3081" width="11.75" style="75" customWidth="1"/>
    <col min="3082" max="3082" width="10.75" style="75" customWidth="1"/>
    <col min="3083" max="3328" width="9.125" style="75"/>
    <col min="3329" max="3329" width="12.125" style="75" customWidth="1"/>
    <col min="3330" max="3330" width="11.875" style="75" customWidth="1"/>
    <col min="3331" max="3332" width="13.25" style="75" customWidth="1"/>
    <col min="3333" max="3333" width="9.125" style="75" customWidth="1"/>
    <col min="3334" max="3334" width="1.125" style="75" customWidth="1"/>
    <col min="3335" max="3337" width="11.75" style="75" customWidth="1"/>
    <col min="3338" max="3338" width="10.75" style="75" customWidth="1"/>
    <col min="3339" max="3584" width="9.125" style="75"/>
    <col min="3585" max="3585" width="12.125" style="75" customWidth="1"/>
    <col min="3586" max="3586" width="11.875" style="75" customWidth="1"/>
    <col min="3587" max="3588" width="13.25" style="75" customWidth="1"/>
    <col min="3589" max="3589" width="9.125" style="75" customWidth="1"/>
    <col min="3590" max="3590" width="1.125" style="75" customWidth="1"/>
    <col min="3591" max="3593" width="11.75" style="75" customWidth="1"/>
    <col min="3594" max="3594" width="10.75" style="75" customWidth="1"/>
    <col min="3595" max="3840" width="9.125" style="75"/>
    <col min="3841" max="3841" width="12.125" style="75" customWidth="1"/>
    <col min="3842" max="3842" width="11.875" style="75" customWidth="1"/>
    <col min="3843" max="3844" width="13.25" style="75" customWidth="1"/>
    <col min="3845" max="3845" width="9.125" style="75" customWidth="1"/>
    <col min="3846" max="3846" width="1.125" style="75" customWidth="1"/>
    <col min="3847" max="3849" width="11.75" style="75" customWidth="1"/>
    <col min="3850" max="3850" width="10.75" style="75" customWidth="1"/>
    <col min="3851" max="4096" width="9.125" style="75"/>
    <col min="4097" max="4097" width="12.125" style="75" customWidth="1"/>
    <col min="4098" max="4098" width="11.875" style="75" customWidth="1"/>
    <col min="4099" max="4100" width="13.25" style="75" customWidth="1"/>
    <col min="4101" max="4101" width="9.125" style="75" customWidth="1"/>
    <col min="4102" max="4102" width="1.125" style="75" customWidth="1"/>
    <col min="4103" max="4105" width="11.75" style="75" customWidth="1"/>
    <col min="4106" max="4106" width="10.75" style="75" customWidth="1"/>
    <col min="4107" max="4352" width="9.125" style="75"/>
    <col min="4353" max="4353" width="12.125" style="75" customWidth="1"/>
    <col min="4354" max="4354" width="11.875" style="75" customWidth="1"/>
    <col min="4355" max="4356" width="13.25" style="75" customWidth="1"/>
    <col min="4357" max="4357" width="9.125" style="75" customWidth="1"/>
    <col min="4358" max="4358" width="1.125" style="75" customWidth="1"/>
    <col min="4359" max="4361" width="11.75" style="75" customWidth="1"/>
    <col min="4362" max="4362" width="10.75" style="75" customWidth="1"/>
    <col min="4363" max="4608" width="9.125" style="75"/>
    <col min="4609" max="4609" width="12.125" style="75" customWidth="1"/>
    <col min="4610" max="4610" width="11.875" style="75" customWidth="1"/>
    <col min="4611" max="4612" width="13.25" style="75" customWidth="1"/>
    <col min="4613" max="4613" width="9.125" style="75" customWidth="1"/>
    <col min="4614" max="4614" width="1.125" style="75" customWidth="1"/>
    <col min="4615" max="4617" width="11.75" style="75" customWidth="1"/>
    <col min="4618" max="4618" width="10.75" style="75" customWidth="1"/>
    <col min="4619" max="4864" width="9.125" style="75"/>
    <col min="4865" max="4865" width="12.125" style="75" customWidth="1"/>
    <col min="4866" max="4866" width="11.875" style="75" customWidth="1"/>
    <col min="4867" max="4868" width="13.25" style="75" customWidth="1"/>
    <col min="4869" max="4869" width="9.125" style="75" customWidth="1"/>
    <col min="4870" max="4870" width="1.125" style="75" customWidth="1"/>
    <col min="4871" max="4873" width="11.75" style="75" customWidth="1"/>
    <col min="4874" max="4874" width="10.75" style="75" customWidth="1"/>
    <col min="4875" max="5120" width="9.125" style="75"/>
    <col min="5121" max="5121" width="12.125" style="75" customWidth="1"/>
    <col min="5122" max="5122" width="11.875" style="75" customWidth="1"/>
    <col min="5123" max="5124" width="13.25" style="75" customWidth="1"/>
    <col min="5125" max="5125" width="9.125" style="75" customWidth="1"/>
    <col min="5126" max="5126" width="1.125" style="75" customWidth="1"/>
    <col min="5127" max="5129" width="11.75" style="75" customWidth="1"/>
    <col min="5130" max="5130" width="10.75" style="75" customWidth="1"/>
    <col min="5131" max="5376" width="9.125" style="75"/>
    <col min="5377" max="5377" width="12.125" style="75" customWidth="1"/>
    <col min="5378" max="5378" width="11.875" style="75" customWidth="1"/>
    <col min="5379" max="5380" width="13.25" style="75" customWidth="1"/>
    <col min="5381" max="5381" width="9.125" style="75" customWidth="1"/>
    <col min="5382" max="5382" width="1.125" style="75" customWidth="1"/>
    <col min="5383" max="5385" width="11.75" style="75" customWidth="1"/>
    <col min="5386" max="5386" width="10.75" style="75" customWidth="1"/>
    <col min="5387" max="5632" width="9.125" style="75"/>
    <col min="5633" max="5633" width="12.125" style="75" customWidth="1"/>
    <col min="5634" max="5634" width="11.875" style="75" customWidth="1"/>
    <col min="5635" max="5636" width="13.25" style="75" customWidth="1"/>
    <col min="5637" max="5637" width="9.125" style="75" customWidth="1"/>
    <col min="5638" max="5638" width="1.125" style="75" customWidth="1"/>
    <col min="5639" max="5641" width="11.75" style="75" customWidth="1"/>
    <col min="5642" max="5642" width="10.75" style="75" customWidth="1"/>
    <col min="5643" max="5888" width="9.125" style="75"/>
    <col min="5889" max="5889" width="12.125" style="75" customWidth="1"/>
    <col min="5890" max="5890" width="11.875" style="75" customWidth="1"/>
    <col min="5891" max="5892" width="13.25" style="75" customWidth="1"/>
    <col min="5893" max="5893" width="9.125" style="75" customWidth="1"/>
    <col min="5894" max="5894" width="1.125" style="75" customWidth="1"/>
    <col min="5895" max="5897" width="11.75" style="75" customWidth="1"/>
    <col min="5898" max="5898" width="10.75" style="75" customWidth="1"/>
    <col min="5899" max="6144" width="9.125" style="75"/>
    <col min="6145" max="6145" width="12.125" style="75" customWidth="1"/>
    <col min="6146" max="6146" width="11.875" style="75" customWidth="1"/>
    <col min="6147" max="6148" width="13.25" style="75" customWidth="1"/>
    <col min="6149" max="6149" width="9.125" style="75" customWidth="1"/>
    <col min="6150" max="6150" width="1.125" style="75" customWidth="1"/>
    <col min="6151" max="6153" width="11.75" style="75" customWidth="1"/>
    <col min="6154" max="6154" width="10.75" style="75" customWidth="1"/>
    <col min="6155" max="6400" width="9.125" style="75"/>
    <col min="6401" max="6401" width="12.125" style="75" customWidth="1"/>
    <col min="6402" max="6402" width="11.875" style="75" customWidth="1"/>
    <col min="6403" max="6404" width="13.25" style="75" customWidth="1"/>
    <col min="6405" max="6405" width="9.125" style="75" customWidth="1"/>
    <col min="6406" max="6406" width="1.125" style="75" customWidth="1"/>
    <col min="6407" max="6409" width="11.75" style="75" customWidth="1"/>
    <col min="6410" max="6410" width="10.75" style="75" customWidth="1"/>
    <col min="6411" max="6656" width="9.125" style="75"/>
    <col min="6657" max="6657" width="12.125" style="75" customWidth="1"/>
    <col min="6658" max="6658" width="11.875" style="75" customWidth="1"/>
    <col min="6659" max="6660" width="13.25" style="75" customWidth="1"/>
    <col min="6661" max="6661" width="9.125" style="75" customWidth="1"/>
    <col min="6662" max="6662" width="1.125" style="75" customWidth="1"/>
    <col min="6663" max="6665" width="11.75" style="75" customWidth="1"/>
    <col min="6666" max="6666" width="10.75" style="75" customWidth="1"/>
    <col min="6667" max="6912" width="9.125" style="75"/>
    <col min="6913" max="6913" width="12.125" style="75" customWidth="1"/>
    <col min="6914" max="6914" width="11.875" style="75" customWidth="1"/>
    <col min="6915" max="6916" width="13.25" style="75" customWidth="1"/>
    <col min="6917" max="6917" width="9.125" style="75" customWidth="1"/>
    <col min="6918" max="6918" width="1.125" style="75" customWidth="1"/>
    <col min="6919" max="6921" width="11.75" style="75" customWidth="1"/>
    <col min="6922" max="6922" width="10.75" style="75" customWidth="1"/>
    <col min="6923" max="7168" width="9.125" style="75"/>
    <col min="7169" max="7169" width="12.125" style="75" customWidth="1"/>
    <col min="7170" max="7170" width="11.875" style="75" customWidth="1"/>
    <col min="7171" max="7172" width="13.25" style="75" customWidth="1"/>
    <col min="7173" max="7173" width="9.125" style="75" customWidth="1"/>
    <col min="7174" max="7174" width="1.125" style="75" customWidth="1"/>
    <col min="7175" max="7177" width="11.75" style="75" customWidth="1"/>
    <col min="7178" max="7178" width="10.75" style="75" customWidth="1"/>
    <col min="7179" max="7424" width="9.125" style="75"/>
    <col min="7425" max="7425" width="12.125" style="75" customWidth="1"/>
    <col min="7426" max="7426" width="11.875" style="75" customWidth="1"/>
    <col min="7427" max="7428" width="13.25" style="75" customWidth="1"/>
    <col min="7429" max="7429" width="9.125" style="75" customWidth="1"/>
    <col min="7430" max="7430" width="1.125" style="75" customWidth="1"/>
    <col min="7431" max="7433" width="11.75" style="75" customWidth="1"/>
    <col min="7434" max="7434" width="10.75" style="75" customWidth="1"/>
    <col min="7435" max="7680" width="9.125" style="75"/>
    <col min="7681" max="7681" width="12.125" style="75" customWidth="1"/>
    <col min="7682" max="7682" width="11.875" style="75" customWidth="1"/>
    <col min="7683" max="7684" width="13.25" style="75" customWidth="1"/>
    <col min="7685" max="7685" width="9.125" style="75" customWidth="1"/>
    <col min="7686" max="7686" width="1.125" style="75" customWidth="1"/>
    <col min="7687" max="7689" width="11.75" style="75" customWidth="1"/>
    <col min="7690" max="7690" width="10.75" style="75" customWidth="1"/>
    <col min="7691" max="7936" width="9.125" style="75"/>
    <col min="7937" max="7937" width="12.125" style="75" customWidth="1"/>
    <col min="7938" max="7938" width="11.875" style="75" customWidth="1"/>
    <col min="7939" max="7940" width="13.25" style="75" customWidth="1"/>
    <col min="7941" max="7941" width="9.125" style="75" customWidth="1"/>
    <col min="7942" max="7942" width="1.125" style="75" customWidth="1"/>
    <col min="7943" max="7945" width="11.75" style="75" customWidth="1"/>
    <col min="7946" max="7946" width="10.75" style="75" customWidth="1"/>
    <col min="7947" max="8192" width="9.125" style="75"/>
    <col min="8193" max="8193" width="12.125" style="75" customWidth="1"/>
    <col min="8194" max="8194" width="11.875" style="75" customWidth="1"/>
    <col min="8195" max="8196" width="13.25" style="75" customWidth="1"/>
    <col min="8197" max="8197" width="9.125" style="75" customWidth="1"/>
    <col min="8198" max="8198" width="1.125" style="75" customWidth="1"/>
    <col min="8199" max="8201" width="11.75" style="75" customWidth="1"/>
    <col min="8202" max="8202" width="10.75" style="75" customWidth="1"/>
    <col min="8203" max="8448" width="9.125" style="75"/>
    <col min="8449" max="8449" width="12.125" style="75" customWidth="1"/>
    <col min="8450" max="8450" width="11.875" style="75" customWidth="1"/>
    <col min="8451" max="8452" width="13.25" style="75" customWidth="1"/>
    <col min="8453" max="8453" width="9.125" style="75" customWidth="1"/>
    <col min="8454" max="8454" width="1.125" style="75" customWidth="1"/>
    <col min="8455" max="8457" width="11.75" style="75" customWidth="1"/>
    <col min="8458" max="8458" width="10.75" style="75" customWidth="1"/>
    <col min="8459" max="8704" width="9.125" style="75"/>
    <col min="8705" max="8705" width="12.125" style="75" customWidth="1"/>
    <col min="8706" max="8706" width="11.875" style="75" customWidth="1"/>
    <col min="8707" max="8708" width="13.25" style="75" customWidth="1"/>
    <col min="8709" max="8709" width="9.125" style="75" customWidth="1"/>
    <col min="8710" max="8710" width="1.125" style="75" customWidth="1"/>
    <col min="8711" max="8713" width="11.75" style="75" customWidth="1"/>
    <col min="8714" max="8714" width="10.75" style="75" customWidth="1"/>
    <col min="8715" max="8960" width="9.125" style="75"/>
    <col min="8961" max="8961" width="12.125" style="75" customWidth="1"/>
    <col min="8962" max="8962" width="11.875" style="75" customWidth="1"/>
    <col min="8963" max="8964" width="13.25" style="75" customWidth="1"/>
    <col min="8965" max="8965" width="9.125" style="75" customWidth="1"/>
    <col min="8966" max="8966" width="1.125" style="75" customWidth="1"/>
    <col min="8967" max="8969" width="11.75" style="75" customWidth="1"/>
    <col min="8970" max="8970" width="10.75" style="75" customWidth="1"/>
    <col min="8971" max="9216" width="9.125" style="75"/>
    <col min="9217" max="9217" width="12.125" style="75" customWidth="1"/>
    <col min="9218" max="9218" width="11.875" style="75" customWidth="1"/>
    <col min="9219" max="9220" width="13.25" style="75" customWidth="1"/>
    <col min="9221" max="9221" width="9.125" style="75" customWidth="1"/>
    <col min="9222" max="9222" width="1.125" style="75" customWidth="1"/>
    <col min="9223" max="9225" width="11.75" style="75" customWidth="1"/>
    <col min="9226" max="9226" width="10.75" style="75" customWidth="1"/>
    <col min="9227" max="9472" width="9.125" style="75"/>
    <col min="9473" max="9473" width="12.125" style="75" customWidth="1"/>
    <col min="9474" max="9474" width="11.875" style="75" customWidth="1"/>
    <col min="9475" max="9476" width="13.25" style="75" customWidth="1"/>
    <col min="9477" max="9477" width="9.125" style="75" customWidth="1"/>
    <col min="9478" max="9478" width="1.125" style="75" customWidth="1"/>
    <col min="9479" max="9481" width="11.75" style="75" customWidth="1"/>
    <col min="9482" max="9482" width="10.75" style="75" customWidth="1"/>
    <col min="9483" max="9728" width="9.125" style="75"/>
    <col min="9729" max="9729" width="12.125" style="75" customWidth="1"/>
    <col min="9730" max="9730" width="11.875" style="75" customWidth="1"/>
    <col min="9731" max="9732" width="13.25" style="75" customWidth="1"/>
    <col min="9733" max="9733" width="9.125" style="75" customWidth="1"/>
    <col min="9734" max="9734" width="1.125" style="75" customWidth="1"/>
    <col min="9735" max="9737" width="11.75" style="75" customWidth="1"/>
    <col min="9738" max="9738" width="10.75" style="75" customWidth="1"/>
    <col min="9739" max="9984" width="9.125" style="75"/>
    <col min="9985" max="9985" width="12.125" style="75" customWidth="1"/>
    <col min="9986" max="9986" width="11.875" style="75" customWidth="1"/>
    <col min="9987" max="9988" width="13.25" style="75" customWidth="1"/>
    <col min="9989" max="9989" width="9.125" style="75" customWidth="1"/>
    <col min="9990" max="9990" width="1.125" style="75" customWidth="1"/>
    <col min="9991" max="9993" width="11.75" style="75" customWidth="1"/>
    <col min="9994" max="9994" width="10.75" style="75" customWidth="1"/>
    <col min="9995" max="10240" width="9.125" style="75"/>
    <col min="10241" max="10241" width="12.125" style="75" customWidth="1"/>
    <col min="10242" max="10242" width="11.875" style="75" customWidth="1"/>
    <col min="10243" max="10244" width="13.25" style="75" customWidth="1"/>
    <col min="10245" max="10245" width="9.125" style="75" customWidth="1"/>
    <col min="10246" max="10246" width="1.125" style="75" customWidth="1"/>
    <col min="10247" max="10249" width="11.75" style="75" customWidth="1"/>
    <col min="10250" max="10250" width="10.75" style="75" customWidth="1"/>
    <col min="10251" max="10496" width="9.125" style="75"/>
    <col min="10497" max="10497" width="12.125" style="75" customWidth="1"/>
    <col min="10498" max="10498" width="11.875" style="75" customWidth="1"/>
    <col min="10499" max="10500" width="13.25" style="75" customWidth="1"/>
    <col min="10501" max="10501" width="9.125" style="75" customWidth="1"/>
    <col min="10502" max="10502" width="1.125" style="75" customWidth="1"/>
    <col min="10503" max="10505" width="11.75" style="75" customWidth="1"/>
    <col min="10506" max="10506" width="10.75" style="75" customWidth="1"/>
    <col min="10507" max="10752" width="9.125" style="75"/>
    <col min="10753" max="10753" width="12.125" style="75" customWidth="1"/>
    <col min="10754" max="10754" width="11.875" style="75" customWidth="1"/>
    <col min="10755" max="10756" width="13.25" style="75" customWidth="1"/>
    <col min="10757" max="10757" width="9.125" style="75" customWidth="1"/>
    <col min="10758" max="10758" width="1.125" style="75" customWidth="1"/>
    <col min="10759" max="10761" width="11.75" style="75" customWidth="1"/>
    <col min="10762" max="10762" width="10.75" style="75" customWidth="1"/>
    <col min="10763" max="11008" width="9.125" style="75"/>
    <col min="11009" max="11009" width="12.125" style="75" customWidth="1"/>
    <col min="11010" max="11010" width="11.875" style="75" customWidth="1"/>
    <col min="11011" max="11012" width="13.25" style="75" customWidth="1"/>
    <col min="11013" max="11013" width="9.125" style="75" customWidth="1"/>
    <col min="11014" max="11014" width="1.125" style="75" customWidth="1"/>
    <col min="11015" max="11017" width="11.75" style="75" customWidth="1"/>
    <col min="11018" max="11018" width="10.75" style="75" customWidth="1"/>
    <col min="11019" max="11264" width="9.125" style="75"/>
    <col min="11265" max="11265" width="12.125" style="75" customWidth="1"/>
    <col min="11266" max="11266" width="11.875" style="75" customWidth="1"/>
    <col min="11267" max="11268" width="13.25" style="75" customWidth="1"/>
    <col min="11269" max="11269" width="9.125" style="75" customWidth="1"/>
    <col min="11270" max="11270" width="1.125" style="75" customWidth="1"/>
    <col min="11271" max="11273" width="11.75" style="75" customWidth="1"/>
    <col min="11274" max="11274" width="10.75" style="75" customWidth="1"/>
    <col min="11275" max="11520" width="9.125" style="75"/>
    <col min="11521" max="11521" width="12.125" style="75" customWidth="1"/>
    <col min="11522" max="11522" width="11.875" style="75" customWidth="1"/>
    <col min="11523" max="11524" width="13.25" style="75" customWidth="1"/>
    <col min="11525" max="11525" width="9.125" style="75" customWidth="1"/>
    <col min="11526" max="11526" width="1.125" style="75" customWidth="1"/>
    <col min="11527" max="11529" width="11.75" style="75" customWidth="1"/>
    <col min="11530" max="11530" width="10.75" style="75" customWidth="1"/>
    <col min="11531" max="11776" width="9.125" style="75"/>
    <col min="11777" max="11777" width="12.125" style="75" customWidth="1"/>
    <col min="11778" max="11778" width="11.875" style="75" customWidth="1"/>
    <col min="11779" max="11780" width="13.25" style="75" customWidth="1"/>
    <col min="11781" max="11781" width="9.125" style="75" customWidth="1"/>
    <col min="11782" max="11782" width="1.125" style="75" customWidth="1"/>
    <col min="11783" max="11785" width="11.75" style="75" customWidth="1"/>
    <col min="11786" max="11786" width="10.75" style="75" customWidth="1"/>
    <col min="11787" max="12032" width="9.125" style="75"/>
    <col min="12033" max="12033" width="12.125" style="75" customWidth="1"/>
    <col min="12034" max="12034" width="11.875" style="75" customWidth="1"/>
    <col min="12035" max="12036" width="13.25" style="75" customWidth="1"/>
    <col min="12037" max="12037" width="9.125" style="75" customWidth="1"/>
    <col min="12038" max="12038" width="1.125" style="75" customWidth="1"/>
    <col min="12039" max="12041" width="11.75" style="75" customWidth="1"/>
    <col min="12042" max="12042" width="10.75" style="75" customWidth="1"/>
    <col min="12043" max="12288" width="9.125" style="75"/>
    <col min="12289" max="12289" width="12.125" style="75" customWidth="1"/>
    <col min="12290" max="12290" width="11.875" style="75" customWidth="1"/>
    <col min="12291" max="12292" width="13.25" style="75" customWidth="1"/>
    <col min="12293" max="12293" width="9.125" style="75" customWidth="1"/>
    <col min="12294" max="12294" width="1.125" style="75" customWidth="1"/>
    <col min="12295" max="12297" width="11.75" style="75" customWidth="1"/>
    <col min="12298" max="12298" width="10.75" style="75" customWidth="1"/>
    <col min="12299" max="12544" width="9.125" style="75"/>
    <col min="12545" max="12545" width="12.125" style="75" customWidth="1"/>
    <col min="12546" max="12546" width="11.875" style="75" customWidth="1"/>
    <col min="12547" max="12548" width="13.25" style="75" customWidth="1"/>
    <col min="12549" max="12549" width="9.125" style="75" customWidth="1"/>
    <col min="12550" max="12550" width="1.125" style="75" customWidth="1"/>
    <col min="12551" max="12553" width="11.75" style="75" customWidth="1"/>
    <col min="12554" max="12554" width="10.75" style="75" customWidth="1"/>
    <col min="12555" max="12800" width="9.125" style="75"/>
    <col min="12801" max="12801" width="12.125" style="75" customWidth="1"/>
    <col min="12802" max="12802" width="11.875" style="75" customWidth="1"/>
    <col min="12803" max="12804" width="13.25" style="75" customWidth="1"/>
    <col min="12805" max="12805" width="9.125" style="75" customWidth="1"/>
    <col min="12806" max="12806" width="1.125" style="75" customWidth="1"/>
    <col min="12807" max="12809" width="11.75" style="75" customWidth="1"/>
    <col min="12810" max="12810" width="10.75" style="75" customWidth="1"/>
    <col min="12811" max="13056" width="9.125" style="75"/>
    <col min="13057" max="13057" width="12.125" style="75" customWidth="1"/>
    <col min="13058" max="13058" width="11.875" style="75" customWidth="1"/>
    <col min="13059" max="13060" width="13.25" style="75" customWidth="1"/>
    <col min="13061" max="13061" width="9.125" style="75" customWidth="1"/>
    <col min="13062" max="13062" width="1.125" style="75" customWidth="1"/>
    <col min="13063" max="13065" width="11.75" style="75" customWidth="1"/>
    <col min="13066" max="13066" width="10.75" style="75" customWidth="1"/>
    <col min="13067" max="13312" width="9.125" style="75"/>
    <col min="13313" max="13313" width="12.125" style="75" customWidth="1"/>
    <col min="13314" max="13314" width="11.875" style="75" customWidth="1"/>
    <col min="13315" max="13316" width="13.25" style="75" customWidth="1"/>
    <col min="13317" max="13317" width="9.125" style="75" customWidth="1"/>
    <col min="13318" max="13318" width="1.125" style="75" customWidth="1"/>
    <col min="13319" max="13321" width="11.75" style="75" customWidth="1"/>
    <col min="13322" max="13322" width="10.75" style="75" customWidth="1"/>
    <col min="13323" max="13568" width="9.125" style="75"/>
    <col min="13569" max="13569" width="12.125" style="75" customWidth="1"/>
    <col min="13570" max="13570" width="11.875" style="75" customWidth="1"/>
    <col min="13571" max="13572" width="13.25" style="75" customWidth="1"/>
    <col min="13573" max="13573" width="9.125" style="75" customWidth="1"/>
    <col min="13574" max="13574" width="1.125" style="75" customWidth="1"/>
    <col min="13575" max="13577" width="11.75" style="75" customWidth="1"/>
    <col min="13578" max="13578" width="10.75" style="75" customWidth="1"/>
    <col min="13579" max="13824" width="9.125" style="75"/>
    <col min="13825" max="13825" width="12.125" style="75" customWidth="1"/>
    <col min="13826" max="13826" width="11.875" style="75" customWidth="1"/>
    <col min="13827" max="13828" width="13.25" style="75" customWidth="1"/>
    <col min="13829" max="13829" width="9.125" style="75" customWidth="1"/>
    <col min="13830" max="13830" width="1.125" style="75" customWidth="1"/>
    <col min="13831" max="13833" width="11.75" style="75" customWidth="1"/>
    <col min="13834" max="13834" width="10.75" style="75" customWidth="1"/>
    <col min="13835" max="14080" width="9.125" style="75"/>
    <col min="14081" max="14081" width="12.125" style="75" customWidth="1"/>
    <col min="14082" max="14082" width="11.875" style="75" customWidth="1"/>
    <col min="14083" max="14084" width="13.25" style="75" customWidth="1"/>
    <col min="14085" max="14085" width="9.125" style="75" customWidth="1"/>
    <col min="14086" max="14086" width="1.125" style="75" customWidth="1"/>
    <col min="14087" max="14089" width="11.75" style="75" customWidth="1"/>
    <col min="14090" max="14090" width="10.75" style="75" customWidth="1"/>
    <col min="14091" max="14336" width="9.125" style="75"/>
    <col min="14337" max="14337" width="12.125" style="75" customWidth="1"/>
    <col min="14338" max="14338" width="11.875" style="75" customWidth="1"/>
    <col min="14339" max="14340" width="13.25" style="75" customWidth="1"/>
    <col min="14341" max="14341" width="9.125" style="75" customWidth="1"/>
    <col min="14342" max="14342" width="1.125" style="75" customWidth="1"/>
    <col min="14343" max="14345" width="11.75" style="75" customWidth="1"/>
    <col min="14346" max="14346" width="10.75" style="75" customWidth="1"/>
    <col min="14347" max="14592" width="9.125" style="75"/>
    <col min="14593" max="14593" width="12.125" style="75" customWidth="1"/>
    <col min="14594" max="14594" width="11.875" style="75" customWidth="1"/>
    <col min="14595" max="14596" width="13.25" style="75" customWidth="1"/>
    <col min="14597" max="14597" width="9.125" style="75" customWidth="1"/>
    <col min="14598" max="14598" width="1.125" style="75" customWidth="1"/>
    <col min="14599" max="14601" width="11.75" style="75" customWidth="1"/>
    <col min="14602" max="14602" width="10.75" style="75" customWidth="1"/>
    <col min="14603" max="14848" width="9.125" style="75"/>
    <col min="14849" max="14849" width="12.125" style="75" customWidth="1"/>
    <col min="14850" max="14850" width="11.875" style="75" customWidth="1"/>
    <col min="14851" max="14852" width="13.25" style="75" customWidth="1"/>
    <col min="14853" max="14853" width="9.125" style="75" customWidth="1"/>
    <col min="14854" max="14854" width="1.125" style="75" customWidth="1"/>
    <col min="14855" max="14857" width="11.75" style="75" customWidth="1"/>
    <col min="14858" max="14858" width="10.75" style="75" customWidth="1"/>
    <col min="14859" max="15104" width="9.125" style="75"/>
    <col min="15105" max="15105" width="12.125" style="75" customWidth="1"/>
    <col min="15106" max="15106" width="11.875" style="75" customWidth="1"/>
    <col min="15107" max="15108" width="13.25" style="75" customWidth="1"/>
    <col min="15109" max="15109" width="9.125" style="75" customWidth="1"/>
    <col min="15110" max="15110" width="1.125" style="75" customWidth="1"/>
    <col min="15111" max="15113" width="11.75" style="75" customWidth="1"/>
    <col min="15114" max="15114" width="10.75" style="75" customWidth="1"/>
    <col min="15115" max="15360" width="9.125" style="75"/>
    <col min="15361" max="15361" width="12.125" style="75" customWidth="1"/>
    <col min="15362" max="15362" width="11.875" style="75" customWidth="1"/>
    <col min="15363" max="15364" width="13.25" style="75" customWidth="1"/>
    <col min="15365" max="15365" width="9.125" style="75" customWidth="1"/>
    <col min="15366" max="15366" width="1.125" style="75" customWidth="1"/>
    <col min="15367" max="15369" width="11.75" style="75" customWidth="1"/>
    <col min="15370" max="15370" width="10.75" style="75" customWidth="1"/>
    <col min="15371" max="15616" width="9.125" style="75"/>
    <col min="15617" max="15617" width="12.125" style="75" customWidth="1"/>
    <col min="15618" max="15618" width="11.875" style="75" customWidth="1"/>
    <col min="15619" max="15620" width="13.25" style="75" customWidth="1"/>
    <col min="15621" max="15621" width="9.125" style="75" customWidth="1"/>
    <col min="15622" max="15622" width="1.125" style="75" customWidth="1"/>
    <col min="15623" max="15625" width="11.75" style="75" customWidth="1"/>
    <col min="15626" max="15626" width="10.75" style="75" customWidth="1"/>
    <col min="15627" max="15872" width="9.125" style="75"/>
    <col min="15873" max="15873" width="12.125" style="75" customWidth="1"/>
    <col min="15874" max="15874" width="11.875" style="75" customWidth="1"/>
    <col min="15875" max="15876" width="13.25" style="75" customWidth="1"/>
    <col min="15877" max="15877" width="9.125" style="75" customWidth="1"/>
    <col min="15878" max="15878" width="1.125" style="75" customWidth="1"/>
    <col min="15879" max="15881" width="11.75" style="75" customWidth="1"/>
    <col min="15882" max="15882" width="10.75" style="75" customWidth="1"/>
    <col min="15883" max="16128" width="9.125" style="75"/>
    <col min="16129" max="16129" width="12.125" style="75" customWidth="1"/>
    <col min="16130" max="16130" width="11.875" style="75" customWidth="1"/>
    <col min="16131" max="16132" width="13.25" style="75" customWidth="1"/>
    <col min="16133" max="16133" width="9.125" style="75" customWidth="1"/>
    <col min="16134" max="16134" width="1.125" style="75" customWidth="1"/>
    <col min="16135" max="16137" width="11.75" style="75" customWidth="1"/>
    <col min="16138" max="16138" width="10.75" style="75" customWidth="1"/>
    <col min="16139" max="16384" width="9.125" style="75"/>
  </cols>
  <sheetData>
    <row r="1" spans="1:10" ht="19.5" customHeight="1">
      <c r="A1" s="364" t="s">
        <v>40</v>
      </c>
      <c r="B1" s="364"/>
      <c r="C1" s="364"/>
      <c r="D1" s="364"/>
      <c r="E1" s="364"/>
      <c r="F1" s="364"/>
      <c r="G1" s="364"/>
      <c r="H1" s="364"/>
      <c r="I1" s="364"/>
      <c r="J1" s="364"/>
    </row>
    <row r="2" spans="1:10" ht="25.5" customHeight="1" thickBot="1">
      <c r="A2" s="365" t="s">
        <v>451</v>
      </c>
      <c r="B2" s="365"/>
      <c r="C2" s="365"/>
      <c r="D2" s="365"/>
      <c r="E2" s="365"/>
      <c r="F2" s="365"/>
      <c r="G2" s="365"/>
      <c r="H2" s="365"/>
      <c r="I2" s="365"/>
      <c r="J2" s="365"/>
    </row>
    <row r="3" spans="1:10" ht="25.5" customHeight="1" thickTop="1">
      <c r="A3" s="361" t="s">
        <v>1</v>
      </c>
      <c r="B3" s="367" t="s">
        <v>421</v>
      </c>
      <c r="C3" s="367"/>
      <c r="D3" s="367"/>
      <c r="E3" s="367"/>
      <c r="F3" s="74"/>
      <c r="G3" s="367" t="s">
        <v>417</v>
      </c>
      <c r="H3" s="367"/>
      <c r="I3" s="367"/>
      <c r="J3" s="367"/>
    </row>
    <row r="4" spans="1:10" ht="33.75" customHeight="1">
      <c r="A4" s="362"/>
      <c r="B4" s="21" t="s">
        <v>111</v>
      </c>
      <c r="C4" s="21" t="s">
        <v>135</v>
      </c>
      <c r="D4" s="21" t="s">
        <v>112</v>
      </c>
      <c r="E4" s="21" t="s">
        <v>27</v>
      </c>
      <c r="F4" s="28"/>
      <c r="G4" s="21" t="s">
        <v>111</v>
      </c>
      <c r="H4" s="21" t="s">
        <v>135</v>
      </c>
      <c r="I4" s="21" t="s">
        <v>112</v>
      </c>
      <c r="J4" s="21" t="s">
        <v>27</v>
      </c>
    </row>
    <row r="5" spans="1:10" ht="21.95" customHeight="1">
      <c r="A5" s="45" t="s">
        <v>9</v>
      </c>
      <c r="B5" s="10">
        <v>39</v>
      </c>
      <c r="C5" s="10">
        <v>5</v>
      </c>
      <c r="D5" s="10">
        <v>22</v>
      </c>
      <c r="E5" s="10">
        <v>66</v>
      </c>
      <c r="F5" s="100"/>
      <c r="G5" s="53">
        <v>59.090909090909093</v>
      </c>
      <c r="H5" s="53">
        <v>7.5757575757575761</v>
      </c>
      <c r="I5" s="53">
        <v>33.333333333333336</v>
      </c>
      <c r="J5" s="53">
        <v>100</v>
      </c>
    </row>
    <row r="6" spans="1:10" ht="21.95" customHeight="1">
      <c r="A6" s="43" t="s">
        <v>10</v>
      </c>
      <c r="B6" s="11">
        <v>36</v>
      </c>
      <c r="C6" s="11">
        <v>59</v>
      </c>
      <c r="D6" s="11">
        <v>5</v>
      </c>
      <c r="E6" s="11">
        <v>100</v>
      </c>
      <c r="F6" s="65"/>
      <c r="G6" s="62">
        <v>36</v>
      </c>
      <c r="H6" s="62">
        <v>59</v>
      </c>
      <c r="I6" s="62">
        <v>5</v>
      </c>
      <c r="J6" s="62">
        <v>100</v>
      </c>
    </row>
    <row r="7" spans="1:10" ht="21.95" customHeight="1">
      <c r="A7" s="43" t="s">
        <v>11</v>
      </c>
      <c r="B7" s="11">
        <v>156</v>
      </c>
      <c r="C7" s="11">
        <v>14</v>
      </c>
      <c r="D7" s="11">
        <v>28</v>
      </c>
      <c r="E7" s="11">
        <v>198</v>
      </c>
      <c r="F7" s="65"/>
      <c r="G7" s="62">
        <v>78.787878787878782</v>
      </c>
      <c r="H7" s="62">
        <v>7.0707070707070709</v>
      </c>
      <c r="I7" s="62">
        <v>14.141414141414142</v>
      </c>
      <c r="J7" s="62">
        <v>100</v>
      </c>
    </row>
    <row r="8" spans="1:10" ht="21.95" customHeight="1">
      <c r="A8" s="43" t="s">
        <v>12</v>
      </c>
      <c r="B8" s="11">
        <v>16</v>
      </c>
      <c r="C8" s="11">
        <v>68</v>
      </c>
      <c r="D8" s="11">
        <v>0</v>
      </c>
      <c r="E8" s="11">
        <v>84</v>
      </c>
      <c r="F8" s="65"/>
      <c r="G8" s="62">
        <v>19.047619047619047</v>
      </c>
      <c r="H8" s="62">
        <v>80.952380952380949</v>
      </c>
      <c r="I8" s="62">
        <v>0</v>
      </c>
      <c r="J8" s="62">
        <v>100</v>
      </c>
    </row>
    <row r="9" spans="1:10" ht="21.95" customHeight="1">
      <c r="A9" s="43" t="s">
        <v>13</v>
      </c>
      <c r="B9" s="11">
        <v>80</v>
      </c>
      <c r="C9" s="11">
        <v>20</v>
      </c>
      <c r="D9" s="11">
        <v>2</v>
      </c>
      <c r="E9" s="11">
        <v>102</v>
      </c>
      <c r="F9" s="65"/>
      <c r="G9" s="62">
        <v>78.431372549019613</v>
      </c>
      <c r="H9" s="62">
        <v>19.607843137254903</v>
      </c>
      <c r="I9" s="62">
        <v>1.9607843137254901</v>
      </c>
      <c r="J9" s="62">
        <v>100</v>
      </c>
    </row>
    <row r="10" spans="1:10" ht="21.95" customHeight="1">
      <c r="A10" s="43" t="s">
        <v>14</v>
      </c>
      <c r="B10" s="11">
        <v>54</v>
      </c>
      <c r="C10" s="64">
        <v>19</v>
      </c>
      <c r="D10" s="64">
        <v>3</v>
      </c>
      <c r="E10" s="64">
        <v>76</v>
      </c>
      <c r="F10" s="65"/>
      <c r="G10" s="62">
        <v>71.05263157894737</v>
      </c>
      <c r="H10" s="62">
        <v>25</v>
      </c>
      <c r="I10" s="62">
        <v>3.9473684210526314</v>
      </c>
      <c r="J10" s="62">
        <v>100</v>
      </c>
    </row>
    <row r="11" spans="1:10" ht="21.95" customHeight="1">
      <c r="A11" s="43" t="s">
        <v>15</v>
      </c>
      <c r="B11" s="11">
        <v>43</v>
      </c>
      <c r="C11" s="11">
        <v>22</v>
      </c>
      <c r="D11" s="11">
        <v>6</v>
      </c>
      <c r="E11" s="11">
        <v>71</v>
      </c>
      <c r="F11" s="65"/>
      <c r="G11" s="62">
        <v>60.563380281690144</v>
      </c>
      <c r="H11" s="62">
        <v>30.985915492957748</v>
      </c>
      <c r="I11" s="62">
        <v>8.4507042253521121</v>
      </c>
      <c r="J11" s="62">
        <v>100</v>
      </c>
    </row>
    <row r="12" spans="1:10" ht="21.95" customHeight="1">
      <c r="A12" s="43" t="s">
        <v>16</v>
      </c>
      <c r="B12" s="11">
        <v>98</v>
      </c>
      <c r="C12" s="11">
        <v>81</v>
      </c>
      <c r="D12" s="11">
        <v>39</v>
      </c>
      <c r="E12" s="11">
        <v>218</v>
      </c>
      <c r="F12" s="65"/>
      <c r="G12" s="62">
        <v>44.954128440366972</v>
      </c>
      <c r="H12" s="62">
        <v>37.155963302752291</v>
      </c>
      <c r="I12" s="62">
        <v>17.889908256880734</v>
      </c>
      <c r="J12" s="62">
        <v>100</v>
      </c>
    </row>
    <row r="13" spans="1:10" ht="21.95" customHeight="1">
      <c r="A13" s="43" t="s">
        <v>17</v>
      </c>
      <c r="B13" s="11">
        <v>34</v>
      </c>
      <c r="C13" s="11">
        <v>45</v>
      </c>
      <c r="D13" s="11">
        <v>0</v>
      </c>
      <c r="E13" s="11">
        <v>79</v>
      </c>
      <c r="F13" s="65"/>
      <c r="G13" s="62">
        <v>43.037974683544306</v>
      </c>
      <c r="H13" s="62">
        <v>56.962025316455694</v>
      </c>
      <c r="I13" s="62">
        <v>0</v>
      </c>
      <c r="J13" s="62">
        <v>100</v>
      </c>
    </row>
    <row r="14" spans="1:10" ht="21.95" customHeight="1">
      <c r="A14" s="43" t="s">
        <v>18</v>
      </c>
      <c r="B14" s="11">
        <v>19</v>
      </c>
      <c r="C14" s="11">
        <v>14</v>
      </c>
      <c r="D14" s="11">
        <v>2</v>
      </c>
      <c r="E14" s="11">
        <v>35</v>
      </c>
      <c r="F14" s="65"/>
      <c r="G14" s="62">
        <v>54.285714285714285</v>
      </c>
      <c r="H14" s="62">
        <v>40</v>
      </c>
      <c r="I14" s="62">
        <v>5.7142857142857144</v>
      </c>
      <c r="J14" s="62">
        <v>100</v>
      </c>
    </row>
    <row r="15" spans="1:10" ht="21.95" customHeight="1">
      <c r="A15" s="43" t="s">
        <v>19</v>
      </c>
      <c r="B15" s="11">
        <v>12</v>
      </c>
      <c r="C15" s="11">
        <v>22</v>
      </c>
      <c r="D15" s="11">
        <v>0</v>
      </c>
      <c r="E15" s="11">
        <v>34</v>
      </c>
      <c r="F15" s="65"/>
      <c r="G15" s="62">
        <v>35.294117647058826</v>
      </c>
      <c r="H15" s="62">
        <v>64.705882352941174</v>
      </c>
      <c r="I15" s="62">
        <v>0</v>
      </c>
      <c r="J15" s="62">
        <v>100</v>
      </c>
    </row>
    <row r="16" spans="1:10" ht="21.95" customHeight="1">
      <c r="A16" s="43" t="s">
        <v>20</v>
      </c>
      <c r="B16" s="11">
        <v>29</v>
      </c>
      <c r="C16" s="11">
        <v>28</v>
      </c>
      <c r="D16" s="11">
        <v>16</v>
      </c>
      <c r="E16" s="11">
        <v>73</v>
      </c>
      <c r="F16" s="65"/>
      <c r="G16" s="62">
        <v>39.726027397260275</v>
      </c>
      <c r="H16" s="62">
        <v>38.356164383561641</v>
      </c>
      <c r="I16" s="62">
        <v>21.917808219178081</v>
      </c>
      <c r="J16" s="62">
        <v>100</v>
      </c>
    </row>
    <row r="17" spans="1:10" ht="21.95" customHeight="1">
      <c r="A17" s="43" t="s">
        <v>21</v>
      </c>
      <c r="B17" s="11">
        <v>7</v>
      </c>
      <c r="C17" s="11">
        <v>18</v>
      </c>
      <c r="D17" s="11">
        <v>4</v>
      </c>
      <c r="E17" s="11">
        <v>29</v>
      </c>
      <c r="F17" s="65"/>
      <c r="G17" s="62">
        <v>24.137931034482758</v>
      </c>
      <c r="H17" s="62">
        <v>62.068965517241381</v>
      </c>
      <c r="I17" s="62">
        <v>13.793103448275861</v>
      </c>
      <c r="J17" s="62">
        <v>100</v>
      </c>
    </row>
    <row r="18" spans="1:10" ht="21.95" customHeight="1">
      <c r="A18" s="43" t="s">
        <v>22</v>
      </c>
      <c r="B18" s="11">
        <v>22</v>
      </c>
      <c r="C18" s="11">
        <v>6</v>
      </c>
      <c r="D18" s="11">
        <v>5</v>
      </c>
      <c r="E18" s="11">
        <v>33</v>
      </c>
      <c r="F18" s="65"/>
      <c r="G18" s="62">
        <v>66.666666666666671</v>
      </c>
      <c r="H18" s="62">
        <v>18.181818181818183</v>
      </c>
      <c r="I18" s="62">
        <v>15.151515151515152</v>
      </c>
      <c r="J18" s="62">
        <v>100</v>
      </c>
    </row>
    <row r="19" spans="1:10" ht="21.95" customHeight="1">
      <c r="A19" s="43" t="s">
        <v>23</v>
      </c>
      <c r="B19" s="10">
        <v>23</v>
      </c>
      <c r="C19" s="10">
        <v>33</v>
      </c>
      <c r="D19" s="10">
        <v>0</v>
      </c>
      <c r="E19" s="10">
        <v>56</v>
      </c>
      <c r="F19" s="100"/>
      <c r="G19" s="53">
        <v>41.071428571428569</v>
      </c>
      <c r="H19" s="53">
        <v>58.928571428571431</v>
      </c>
      <c r="I19" s="53">
        <v>0</v>
      </c>
      <c r="J19" s="53">
        <v>100</v>
      </c>
    </row>
    <row r="20" spans="1:10" ht="21.95" customHeight="1">
      <c r="A20" s="43" t="s">
        <v>24</v>
      </c>
      <c r="B20" s="11">
        <v>30</v>
      </c>
      <c r="C20" s="11">
        <v>12</v>
      </c>
      <c r="D20" s="11">
        <v>0</v>
      </c>
      <c r="E20" s="11">
        <v>42</v>
      </c>
      <c r="F20" s="65"/>
      <c r="G20" s="62">
        <v>71.428571428571431</v>
      </c>
      <c r="H20" s="62">
        <v>28.571428571428573</v>
      </c>
      <c r="I20" s="62">
        <v>0</v>
      </c>
      <c r="J20" s="62">
        <v>100</v>
      </c>
    </row>
    <row r="21" spans="1:10" ht="21.95" customHeight="1">
      <c r="A21" s="43" t="s">
        <v>25</v>
      </c>
      <c r="B21" s="11">
        <v>58</v>
      </c>
      <c r="C21" s="11">
        <v>17</v>
      </c>
      <c r="D21" s="11">
        <v>0</v>
      </c>
      <c r="E21" s="11">
        <v>75</v>
      </c>
      <c r="F21" s="65"/>
      <c r="G21" s="62">
        <v>77.333333333333329</v>
      </c>
      <c r="H21" s="62">
        <v>22.666666666666668</v>
      </c>
      <c r="I21" s="62">
        <v>0</v>
      </c>
      <c r="J21" s="62">
        <v>100</v>
      </c>
    </row>
    <row r="22" spans="1:10" ht="21.95" customHeight="1">
      <c r="A22" s="45" t="s">
        <v>26</v>
      </c>
      <c r="B22" s="10">
        <v>30</v>
      </c>
      <c r="C22" s="10">
        <v>22</v>
      </c>
      <c r="D22" s="10">
        <v>10</v>
      </c>
      <c r="E22" s="10">
        <v>62</v>
      </c>
      <c r="F22" s="100"/>
      <c r="G22" s="53">
        <v>48.387096774193552</v>
      </c>
      <c r="H22" s="53">
        <v>35.483870967741936</v>
      </c>
      <c r="I22" s="53">
        <v>16.129032258064516</v>
      </c>
      <c r="J22" s="53">
        <v>100</v>
      </c>
    </row>
    <row r="23" spans="1:10" ht="21.95" customHeight="1" thickBot="1">
      <c r="A23" s="77" t="s">
        <v>27</v>
      </c>
      <c r="B23" s="101">
        <v>786</v>
      </c>
      <c r="C23" s="101">
        <v>505</v>
      </c>
      <c r="D23" s="101">
        <v>142</v>
      </c>
      <c r="E23" s="101">
        <v>1433</v>
      </c>
      <c r="F23" s="102"/>
      <c r="G23" s="103">
        <v>54.9</v>
      </c>
      <c r="H23" s="103">
        <v>35.240753663642707</v>
      </c>
      <c r="I23" s="103">
        <v>9.9092812281926026</v>
      </c>
      <c r="J23" s="103">
        <v>100</v>
      </c>
    </row>
    <row r="24" spans="1:10" s="326" customFormat="1" ht="22.5" customHeight="1" thickTop="1">
      <c r="A24" s="17"/>
      <c r="B24" s="109"/>
      <c r="C24" s="109"/>
      <c r="D24" s="109"/>
      <c r="E24" s="109"/>
      <c r="F24" s="329"/>
      <c r="G24" s="113"/>
      <c r="H24" s="113"/>
      <c r="I24" s="113"/>
      <c r="J24" s="113"/>
    </row>
    <row r="25" spans="1:10" ht="16.5" customHeight="1" thickBot="1">
      <c r="A25" s="45"/>
    </row>
    <row r="26" spans="1:10" ht="21" customHeight="1">
      <c r="A26" s="351" t="s">
        <v>437</v>
      </c>
      <c r="B26" s="351"/>
      <c r="C26" s="366">
        <v>60</v>
      </c>
      <c r="D26" s="366"/>
      <c r="E26" s="366"/>
      <c r="F26" s="366"/>
      <c r="G26" s="366"/>
      <c r="H26" s="366"/>
      <c r="I26" s="366"/>
      <c r="J26" s="366"/>
    </row>
  </sheetData>
  <mergeCells count="6">
    <mergeCell ref="C26:J26"/>
    <mergeCell ref="A1:J1"/>
    <mergeCell ref="A2:J2"/>
    <mergeCell ref="A3:A4"/>
    <mergeCell ref="B3:E3"/>
    <mergeCell ref="G3:J3"/>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30.xml><?xml version="1.0" encoding="utf-8"?>
<worksheet xmlns="http://schemas.openxmlformats.org/spreadsheetml/2006/main" xmlns:r="http://schemas.openxmlformats.org/officeDocument/2006/relationships">
  <sheetPr>
    <tabColor rgb="FF00B0F0"/>
  </sheetPr>
  <dimension ref="A1:R27"/>
  <sheetViews>
    <sheetView rightToLeft="1" view="pageBreakPreview" zoomScaleSheetLayoutView="100" workbookViewId="0">
      <selection activeCell="O10" sqref="O10"/>
    </sheetView>
  </sheetViews>
  <sheetFormatPr defaultColWidth="9.125" defaultRowHeight="14.25"/>
  <cols>
    <col min="1" max="1" width="15.75" style="189" customWidth="1"/>
    <col min="2" max="2" width="14.25" style="189" customWidth="1"/>
    <col min="3" max="3" width="12" style="189" customWidth="1"/>
    <col min="4" max="4" width="8.625" style="189" customWidth="1"/>
    <col min="5" max="5" width="0.75" style="189" customWidth="1"/>
    <col min="6" max="6" width="12.125" style="189" customWidth="1"/>
    <col min="7" max="7" width="8.375" style="189" customWidth="1"/>
    <col min="8" max="8" width="0.875" style="189" customWidth="1"/>
    <col min="9" max="9" width="11.25" style="189" customWidth="1"/>
    <col min="10" max="10" width="10.625" style="189" customWidth="1"/>
    <col min="11" max="16384" width="9.125" style="189"/>
  </cols>
  <sheetData>
    <row r="1" spans="1:10" ht="18.75" customHeight="1">
      <c r="A1" s="364" t="s">
        <v>167</v>
      </c>
      <c r="B1" s="364"/>
      <c r="C1" s="364"/>
      <c r="D1" s="364"/>
      <c r="E1" s="364"/>
      <c r="F1" s="364"/>
      <c r="G1" s="364"/>
      <c r="H1" s="364"/>
      <c r="I1" s="364"/>
      <c r="J1" s="364"/>
    </row>
    <row r="2" spans="1:10" ht="25.5" customHeight="1" thickBot="1">
      <c r="A2" s="403" t="s">
        <v>480</v>
      </c>
      <c r="B2" s="403"/>
      <c r="C2" s="403"/>
      <c r="D2" s="403"/>
      <c r="E2" s="403"/>
      <c r="F2" s="403"/>
      <c r="G2" s="403"/>
      <c r="H2" s="403"/>
      <c r="I2" s="403"/>
      <c r="J2" s="403"/>
    </row>
    <row r="3" spans="1:10" ht="21" customHeight="1" thickTop="1">
      <c r="A3" s="363" t="s">
        <v>1</v>
      </c>
      <c r="B3" s="371" t="s">
        <v>240</v>
      </c>
      <c r="C3" s="371" t="s">
        <v>202</v>
      </c>
      <c r="D3" s="371"/>
      <c r="E3" s="188"/>
      <c r="F3" s="371" t="s">
        <v>203</v>
      </c>
      <c r="G3" s="371"/>
      <c r="H3" s="188"/>
      <c r="I3" s="371" t="s">
        <v>204</v>
      </c>
      <c r="J3" s="371"/>
    </row>
    <row r="4" spans="1:10" ht="14.25" customHeight="1">
      <c r="A4" s="400"/>
      <c r="B4" s="401"/>
      <c r="C4" s="407"/>
      <c r="D4" s="407"/>
      <c r="E4" s="191"/>
      <c r="F4" s="407"/>
      <c r="G4" s="407"/>
      <c r="H4" s="191"/>
      <c r="I4" s="407"/>
      <c r="J4" s="407"/>
    </row>
    <row r="5" spans="1:10" ht="23.25" customHeight="1">
      <c r="A5" s="391"/>
      <c r="B5" s="372"/>
      <c r="C5" s="192" t="s">
        <v>108</v>
      </c>
      <c r="D5" s="192" t="s">
        <v>201</v>
      </c>
      <c r="E5" s="192"/>
      <c r="F5" s="192" t="s">
        <v>108</v>
      </c>
      <c r="G5" s="192" t="s">
        <v>201</v>
      </c>
      <c r="H5" s="192"/>
      <c r="I5" s="192" t="s">
        <v>108</v>
      </c>
      <c r="J5" s="192" t="s">
        <v>201</v>
      </c>
    </row>
    <row r="6" spans="1:10" ht="21.95" customHeight="1">
      <c r="A6" s="45" t="s">
        <v>9</v>
      </c>
      <c r="B6" s="10">
        <v>66</v>
      </c>
      <c r="C6" s="10">
        <f>F6+I6</f>
        <v>10</v>
      </c>
      <c r="D6" s="53">
        <f>C6/B6*100</f>
        <v>15.151515151515152</v>
      </c>
      <c r="E6" s="10"/>
      <c r="F6" s="10">
        <v>4</v>
      </c>
      <c r="G6" s="53">
        <f>F6/C6*100</f>
        <v>40</v>
      </c>
      <c r="H6" s="10"/>
      <c r="I6" s="10">
        <v>6</v>
      </c>
      <c r="J6" s="53">
        <f>I6/C6*100</f>
        <v>60</v>
      </c>
    </row>
    <row r="7" spans="1:10" ht="21.95" customHeight="1">
      <c r="A7" s="43" t="s">
        <v>10</v>
      </c>
      <c r="B7" s="11">
        <v>100</v>
      </c>
      <c r="C7" s="11">
        <f t="shared" ref="C7:C24" si="0">F7+I7</f>
        <v>57</v>
      </c>
      <c r="D7" s="62">
        <f t="shared" ref="D7:D24" si="1">C7/B7*100</f>
        <v>56.999999999999993</v>
      </c>
      <c r="E7" s="11"/>
      <c r="F7" s="11">
        <v>26</v>
      </c>
      <c r="G7" s="62">
        <f t="shared" ref="G7:G24" si="2">F7/C7*100</f>
        <v>45.614035087719294</v>
      </c>
      <c r="H7" s="11"/>
      <c r="I7" s="11">
        <v>31</v>
      </c>
      <c r="J7" s="62">
        <f t="shared" ref="J7:J24" si="3">I7/C7*100</f>
        <v>54.385964912280706</v>
      </c>
    </row>
    <row r="8" spans="1:10" ht="21.95" customHeight="1">
      <c r="A8" s="43" t="s">
        <v>11</v>
      </c>
      <c r="B8" s="11">
        <v>198</v>
      </c>
      <c r="C8" s="11">
        <f t="shared" si="0"/>
        <v>59</v>
      </c>
      <c r="D8" s="62">
        <f t="shared" si="1"/>
        <v>29.797979797979796</v>
      </c>
      <c r="E8" s="11"/>
      <c r="F8" s="11">
        <v>16</v>
      </c>
      <c r="G8" s="62">
        <f t="shared" si="2"/>
        <v>27.118644067796609</v>
      </c>
      <c r="H8" s="11"/>
      <c r="I8" s="11">
        <v>43</v>
      </c>
      <c r="J8" s="62">
        <f t="shared" si="3"/>
        <v>72.881355932203391</v>
      </c>
    </row>
    <row r="9" spans="1:10" ht="21.95" customHeight="1">
      <c r="A9" s="43" t="s">
        <v>12</v>
      </c>
      <c r="B9" s="11">
        <v>84</v>
      </c>
      <c r="C9" s="11">
        <f t="shared" si="0"/>
        <v>28</v>
      </c>
      <c r="D9" s="62">
        <f t="shared" si="1"/>
        <v>33.333333333333329</v>
      </c>
      <c r="E9" s="11"/>
      <c r="F9" s="11">
        <v>11</v>
      </c>
      <c r="G9" s="62">
        <f t="shared" si="2"/>
        <v>39.285714285714285</v>
      </c>
      <c r="H9" s="11"/>
      <c r="I9" s="11">
        <v>17</v>
      </c>
      <c r="J9" s="62">
        <f t="shared" si="3"/>
        <v>60.714285714285708</v>
      </c>
    </row>
    <row r="10" spans="1:10" ht="21.95" customHeight="1">
      <c r="A10" s="43" t="s">
        <v>13</v>
      </c>
      <c r="B10" s="11">
        <v>102</v>
      </c>
      <c r="C10" s="11">
        <f t="shared" si="0"/>
        <v>35</v>
      </c>
      <c r="D10" s="62">
        <f t="shared" si="1"/>
        <v>34.313725490196077</v>
      </c>
      <c r="E10" s="11"/>
      <c r="F10" s="11">
        <v>26</v>
      </c>
      <c r="G10" s="62">
        <f t="shared" si="2"/>
        <v>74.285714285714292</v>
      </c>
      <c r="H10" s="11"/>
      <c r="I10" s="11">
        <v>9</v>
      </c>
      <c r="J10" s="62">
        <f t="shared" si="3"/>
        <v>25.714285714285712</v>
      </c>
    </row>
    <row r="11" spans="1:10" ht="21.95" customHeight="1">
      <c r="A11" s="43" t="s">
        <v>14</v>
      </c>
      <c r="B11" s="11">
        <v>76</v>
      </c>
      <c r="C11" s="11">
        <f t="shared" si="0"/>
        <v>19</v>
      </c>
      <c r="D11" s="62">
        <f t="shared" si="1"/>
        <v>25</v>
      </c>
      <c r="E11" s="11"/>
      <c r="F11" s="11">
        <v>8</v>
      </c>
      <c r="G11" s="62">
        <f t="shared" si="2"/>
        <v>42.105263157894733</v>
      </c>
      <c r="H11" s="11"/>
      <c r="I11" s="11">
        <v>11</v>
      </c>
      <c r="J11" s="62">
        <f t="shared" si="3"/>
        <v>57.894736842105267</v>
      </c>
    </row>
    <row r="12" spans="1:10" ht="21.95" customHeight="1">
      <c r="A12" s="43" t="s">
        <v>15</v>
      </c>
      <c r="B12" s="11">
        <v>71</v>
      </c>
      <c r="C12" s="11">
        <f t="shared" si="0"/>
        <v>36</v>
      </c>
      <c r="D12" s="62">
        <f t="shared" si="1"/>
        <v>50.704225352112672</v>
      </c>
      <c r="E12" s="11"/>
      <c r="F12" s="11">
        <v>12</v>
      </c>
      <c r="G12" s="62">
        <f t="shared" si="2"/>
        <v>33.333333333333329</v>
      </c>
      <c r="H12" s="11"/>
      <c r="I12" s="11">
        <v>24</v>
      </c>
      <c r="J12" s="62">
        <f t="shared" si="3"/>
        <v>66.666666666666657</v>
      </c>
    </row>
    <row r="13" spans="1:10" ht="21.95" customHeight="1">
      <c r="A13" s="43" t="s">
        <v>16</v>
      </c>
      <c r="B13" s="11">
        <v>218</v>
      </c>
      <c r="C13" s="11">
        <f t="shared" si="0"/>
        <v>115</v>
      </c>
      <c r="D13" s="62">
        <f t="shared" si="1"/>
        <v>52.752293577981646</v>
      </c>
      <c r="E13" s="11"/>
      <c r="F13" s="11">
        <v>54</v>
      </c>
      <c r="G13" s="62">
        <f t="shared" si="2"/>
        <v>46.956521739130437</v>
      </c>
      <c r="H13" s="11"/>
      <c r="I13" s="11">
        <v>61</v>
      </c>
      <c r="J13" s="62">
        <f t="shared" si="3"/>
        <v>53.04347826086957</v>
      </c>
    </row>
    <row r="14" spans="1:10" ht="21.95" customHeight="1">
      <c r="A14" s="43" t="s">
        <v>17</v>
      </c>
      <c r="B14" s="11">
        <v>79</v>
      </c>
      <c r="C14" s="11">
        <f t="shared" si="0"/>
        <v>39</v>
      </c>
      <c r="D14" s="62">
        <f t="shared" si="1"/>
        <v>49.367088607594937</v>
      </c>
      <c r="E14" s="11"/>
      <c r="F14" s="11">
        <v>14</v>
      </c>
      <c r="G14" s="62">
        <f t="shared" si="2"/>
        <v>35.897435897435898</v>
      </c>
      <c r="H14" s="11"/>
      <c r="I14" s="11">
        <v>25</v>
      </c>
      <c r="J14" s="62">
        <f t="shared" si="3"/>
        <v>64.102564102564102</v>
      </c>
    </row>
    <row r="15" spans="1:10" ht="21.95" customHeight="1">
      <c r="A15" s="43" t="s">
        <v>18</v>
      </c>
      <c r="B15" s="11">
        <v>35</v>
      </c>
      <c r="C15" s="11">
        <f t="shared" si="0"/>
        <v>17</v>
      </c>
      <c r="D15" s="62">
        <f t="shared" si="1"/>
        <v>48.571428571428569</v>
      </c>
      <c r="E15" s="11"/>
      <c r="F15" s="11">
        <v>5</v>
      </c>
      <c r="G15" s="62">
        <f t="shared" si="2"/>
        <v>29.411764705882355</v>
      </c>
      <c r="H15" s="11"/>
      <c r="I15" s="11">
        <v>12</v>
      </c>
      <c r="J15" s="62">
        <f t="shared" si="3"/>
        <v>70.588235294117652</v>
      </c>
    </row>
    <row r="16" spans="1:10" ht="21.95" customHeight="1">
      <c r="A16" s="43" t="s">
        <v>19</v>
      </c>
      <c r="B16" s="11">
        <v>34</v>
      </c>
      <c r="C16" s="11">
        <f t="shared" si="0"/>
        <v>8</v>
      </c>
      <c r="D16" s="62">
        <f t="shared" si="1"/>
        <v>23.52941176470588</v>
      </c>
      <c r="E16" s="11"/>
      <c r="F16" s="11">
        <v>1</v>
      </c>
      <c r="G16" s="62">
        <f t="shared" si="2"/>
        <v>12.5</v>
      </c>
      <c r="H16" s="11"/>
      <c r="I16" s="11">
        <v>7</v>
      </c>
      <c r="J16" s="62">
        <f t="shared" si="3"/>
        <v>87.5</v>
      </c>
    </row>
    <row r="17" spans="1:18" ht="21.95" customHeight="1">
      <c r="A17" s="43" t="s">
        <v>20</v>
      </c>
      <c r="B17" s="11">
        <v>73</v>
      </c>
      <c r="C17" s="11">
        <f t="shared" si="0"/>
        <v>18</v>
      </c>
      <c r="D17" s="62">
        <f t="shared" si="1"/>
        <v>24.657534246575342</v>
      </c>
      <c r="E17" s="11"/>
      <c r="F17" s="11">
        <v>6</v>
      </c>
      <c r="G17" s="62">
        <f t="shared" si="2"/>
        <v>33.333333333333329</v>
      </c>
      <c r="H17" s="11"/>
      <c r="I17" s="11">
        <v>12</v>
      </c>
      <c r="J17" s="62">
        <f t="shared" si="3"/>
        <v>66.666666666666657</v>
      </c>
    </row>
    <row r="18" spans="1:18" ht="21.95" customHeight="1">
      <c r="A18" s="43" t="s">
        <v>21</v>
      </c>
      <c r="B18" s="11">
        <v>29</v>
      </c>
      <c r="C18" s="11">
        <f t="shared" si="0"/>
        <v>25</v>
      </c>
      <c r="D18" s="62">
        <f t="shared" si="1"/>
        <v>86.206896551724128</v>
      </c>
      <c r="E18" s="11"/>
      <c r="F18" s="11">
        <v>13</v>
      </c>
      <c r="G18" s="62">
        <f t="shared" si="2"/>
        <v>52</v>
      </c>
      <c r="H18" s="11"/>
      <c r="I18" s="11">
        <v>12</v>
      </c>
      <c r="J18" s="62">
        <f t="shared" si="3"/>
        <v>48</v>
      </c>
    </row>
    <row r="19" spans="1:18" ht="21.95" customHeight="1">
      <c r="A19" s="43" t="s">
        <v>22</v>
      </c>
      <c r="B19" s="11">
        <v>33</v>
      </c>
      <c r="C19" s="11">
        <f t="shared" si="0"/>
        <v>19</v>
      </c>
      <c r="D19" s="62">
        <f t="shared" si="1"/>
        <v>57.575757575757578</v>
      </c>
      <c r="E19" s="11"/>
      <c r="F19" s="11">
        <v>10</v>
      </c>
      <c r="G19" s="62">
        <f t="shared" si="2"/>
        <v>52.631578947368418</v>
      </c>
      <c r="H19" s="11"/>
      <c r="I19" s="11">
        <v>9</v>
      </c>
      <c r="J19" s="62">
        <f t="shared" si="3"/>
        <v>47.368421052631575</v>
      </c>
    </row>
    <row r="20" spans="1:18" ht="21.95" customHeight="1">
      <c r="A20" s="43" t="s">
        <v>23</v>
      </c>
      <c r="B20" s="11">
        <v>56</v>
      </c>
      <c r="C20" s="11">
        <f t="shared" si="0"/>
        <v>37</v>
      </c>
      <c r="D20" s="62">
        <f t="shared" si="1"/>
        <v>66.071428571428569</v>
      </c>
      <c r="E20" s="11"/>
      <c r="F20" s="11">
        <v>22</v>
      </c>
      <c r="G20" s="62">
        <f t="shared" si="2"/>
        <v>59.45945945945946</v>
      </c>
      <c r="H20" s="11"/>
      <c r="I20" s="11">
        <v>15</v>
      </c>
      <c r="J20" s="62">
        <f t="shared" si="3"/>
        <v>40.54054054054054</v>
      </c>
    </row>
    <row r="21" spans="1:18" ht="21.95" customHeight="1">
      <c r="A21" s="43" t="s">
        <v>24</v>
      </c>
      <c r="B21" s="11">
        <v>42</v>
      </c>
      <c r="C21" s="11">
        <f t="shared" si="0"/>
        <v>18</v>
      </c>
      <c r="D21" s="62">
        <f t="shared" si="1"/>
        <v>42.857142857142854</v>
      </c>
      <c r="E21" s="11"/>
      <c r="F21" s="11">
        <v>7</v>
      </c>
      <c r="G21" s="62">
        <f t="shared" si="2"/>
        <v>38.888888888888893</v>
      </c>
      <c r="H21" s="11"/>
      <c r="I21" s="11">
        <v>11</v>
      </c>
      <c r="J21" s="62">
        <f t="shared" si="3"/>
        <v>61.111111111111114</v>
      </c>
    </row>
    <row r="22" spans="1:18" ht="21.95" customHeight="1">
      <c r="A22" s="43" t="s">
        <v>25</v>
      </c>
      <c r="B22" s="11">
        <v>75</v>
      </c>
      <c r="C22" s="11">
        <f t="shared" si="0"/>
        <v>10</v>
      </c>
      <c r="D22" s="62">
        <f t="shared" si="1"/>
        <v>13.333333333333334</v>
      </c>
      <c r="E22" s="11"/>
      <c r="F22" s="11">
        <v>3</v>
      </c>
      <c r="G22" s="62">
        <f t="shared" si="2"/>
        <v>30</v>
      </c>
      <c r="H22" s="11"/>
      <c r="I22" s="11">
        <v>7</v>
      </c>
      <c r="J22" s="62">
        <f t="shared" si="3"/>
        <v>70</v>
      </c>
    </row>
    <row r="23" spans="1:18" ht="21.95" customHeight="1">
      <c r="A23" s="45" t="s">
        <v>26</v>
      </c>
      <c r="B23" s="10">
        <v>62</v>
      </c>
      <c r="C23" s="10">
        <f t="shared" si="0"/>
        <v>34</v>
      </c>
      <c r="D23" s="53">
        <f t="shared" si="1"/>
        <v>54.838709677419352</v>
      </c>
      <c r="E23" s="10"/>
      <c r="F23" s="10">
        <v>16</v>
      </c>
      <c r="G23" s="53">
        <f t="shared" si="2"/>
        <v>47.058823529411761</v>
      </c>
      <c r="H23" s="10"/>
      <c r="I23" s="10">
        <v>18</v>
      </c>
      <c r="J23" s="53">
        <f t="shared" si="3"/>
        <v>52.941176470588239</v>
      </c>
    </row>
    <row r="24" spans="1:18" ht="23.25" customHeight="1" thickBot="1">
      <c r="A24" s="190" t="s">
        <v>27</v>
      </c>
      <c r="B24" s="101">
        <v>1433</v>
      </c>
      <c r="C24" s="101">
        <f t="shared" si="0"/>
        <v>584</v>
      </c>
      <c r="D24" s="103">
        <f t="shared" si="1"/>
        <v>40.753663642707608</v>
      </c>
      <c r="E24" s="101"/>
      <c r="F24" s="101">
        <v>254</v>
      </c>
      <c r="G24" s="103">
        <f t="shared" si="2"/>
        <v>43.493150684931507</v>
      </c>
      <c r="H24" s="101"/>
      <c r="I24" s="101">
        <v>330</v>
      </c>
      <c r="J24" s="103">
        <f t="shared" si="3"/>
        <v>56.5068493150685</v>
      </c>
    </row>
    <row r="25" spans="1:18" ht="22.5" customHeight="1" thickTop="1"/>
    <row r="26" spans="1:18" ht="15.75" customHeight="1" thickBot="1"/>
    <row r="27" spans="1:18" ht="22.5" customHeight="1">
      <c r="A27" s="354" t="s">
        <v>437</v>
      </c>
      <c r="B27" s="354"/>
      <c r="C27" s="366">
        <v>182</v>
      </c>
      <c r="D27" s="366"/>
      <c r="E27" s="366"/>
      <c r="F27" s="366"/>
      <c r="G27" s="366"/>
      <c r="H27" s="366"/>
      <c r="I27" s="366"/>
      <c r="J27" s="366"/>
      <c r="K27" s="354"/>
      <c r="L27" s="354"/>
      <c r="M27" s="354"/>
      <c r="N27" s="354"/>
      <c r="O27" s="354"/>
      <c r="P27" s="354"/>
      <c r="Q27" s="354"/>
      <c r="R27" s="354"/>
    </row>
  </sheetData>
  <mergeCells count="8">
    <mergeCell ref="C27:J27"/>
    <mergeCell ref="A1:J1"/>
    <mergeCell ref="A2:J2"/>
    <mergeCell ref="A3:A5"/>
    <mergeCell ref="B3:B5"/>
    <mergeCell ref="C3:D4"/>
    <mergeCell ref="F3:G4"/>
    <mergeCell ref="I3:J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31.xml><?xml version="1.0" encoding="utf-8"?>
<worksheet xmlns="http://schemas.openxmlformats.org/spreadsheetml/2006/main" xmlns:r="http://schemas.openxmlformats.org/officeDocument/2006/relationships">
  <sheetPr>
    <tabColor rgb="FF00B0F0"/>
  </sheetPr>
  <dimension ref="A1:V26"/>
  <sheetViews>
    <sheetView rightToLeft="1" view="pageBreakPreview" zoomScaleSheetLayoutView="100" workbookViewId="0">
      <selection activeCell="R2" sqref="R2"/>
    </sheetView>
  </sheetViews>
  <sheetFormatPr defaultColWidth="9.125" defaultRowHeight="14.25"/>
  <cols>
    <col min="1" max="1" width="13.375" style="189" customWidth="1"/>
    <col min="2" max="2" width="10.75" style="189" customWidth="1"/>
    <col min="3" max="3" width="7.875" style="189" customWidth="1"/>
    <col min="4" max="4" width="8.375" style="189" customWidth="1"/>
    <col min="5" max="8" width="8" style="189" customWidth="1"/>
    <col min="9" max="9" width="7.875" style="189" customWidth="1"/>
    <col min="10" max="10" width="0.875" style="189" customWidth="1"/>
    <col min="11" max="16" width="7.75" style="189" customWidth="1"/>
    <col min="17" max="16384" width="9.125" style="189"/>
  </cols>
  <sheetData>
    <row r="1" spans="1:22" ht="18.75" customHeight="1">
      <c r="A1" s="364" t="s">
        <v>168</v>
      </c>
      <c r="B1" s="364"/>
      <c r="C1" s="364"/>
      <c r="D1" s="364"/>
      <c r="E1" s="364"/>
      <c r="F1" s="364"/>
      <c r="G1" s="364"/>
      <c r="H1" s="364"/>
      <c r="I1" s="364"/>
      <c r="J1" s="364"/>
      <c r="K1" s="364"/>
      <c r="L1" s="364"/>
      <c r="M1" s="364"/>
      <c r="N1" s="364"/>
      <c r="O1" s="364"/>
      <c r="P1" s="364"/>
    </row>
    <row r="2" spans="1:22" ht="20.25" customHeight="1" thickBot="1">
      <c r="A2" s="392" t="s">
        <v>481</v>
      </c>
      <c r="B2" s="392"/>
      <c r="C2" s="392"/>
      <c r="D2" s="392"/>
      <c r="E2" s="392"/>
      <c r="F2" s="392"/>
      <c r="G2" s="392"/>
      <c r="H2" s="392"/>
      <c r="I2" s="392"/>
      <c r="J2" s="392"/>
      <c r="K2" s="392"/>
      <c r="L2" s="392"/>
      <c r="M2" s="392"/>
      <c r="N2" s="392"/>
      <c r="O2" s="392"/>
      <c r="P2" s="392"/>
    </row>
    <row r="3" spans="1:22" ht="28.5" customHeight="1" thickTop="1" thickBot="1">
      <c r="A3" s="363" t="s">
        <v>1</v>
      </c>
      <c r="B3" s="382" t="s">
        <v>186</v>
      </c>
      <c r="C3" s="382"/>
      <c r="D3" s="373" t="s">
        <v>187</v>
      </c>
      <c r="E3" s="373"/>
      <c r="F3" s="373"/>
      <c r="G3" s="373"/>
      <c r="H3" s="373"/>
      <c r="I3" s="373"/>
      <c r="J3" s="188"/>
      <c r="K3" s="373" t="s">
        <v>409</v>
      </c>
      <c r="L3" s="373"/>
      <c r="M3" s="373"/>
      <c r="N3" s="373"/>
      <c r="O3" s="373"/>
      <c r="P3" s="373"/>
    </row>
    <row r="4" spans="1:22" ht="30.75" customHeight="1" thickTop="1">
      <c r="A4" s="391"/>
      <c r="B4" s="193" t="s">
        <v>68</v>
      </c>
      <c r="C4" s="193" t="s">
        <v>109</v>
      </c>
      <c r="D4" s="193" t="s">
        <v>94</v>
      </c>
      <c r="E4" s="193" t="s">
        <v>95</v>
      </c>
      <c r="F4" s="192" t="s">
        <v>96</v>
      </c>
      <c r="G4" s="192" t="s">
        <v>97</v>
      </c>
      <c r="H4" s="192" t="s">
        <v>33</v>
      </c>
      <c r="I4" s="192" t="s">
        <v>27</v>
      </c>
      <c r="J4" s="192"/>
      <c r="K4" s="193" t="s">
        <v>94</v>
      </c>
      <c r="L4" s="193" t="s">
        <v>95</v>
      </c>
      <c r="M4" s="192" t="s">
        <v>96</v>
      </c>
      <c r="N4" s="192" t="s">
        <v>97</v>
      </c>
      <c r="O4" s="192" t="s">
        <v>33</v>
      </c>
      <c r="P4" s="192" t="s">
        <v>27</v>
      </c>
      <c r="Q4" s="373" t="s">
        <v>146</v>
      </c>
      <c r="R4" s="373"/>
      <c r="S4" s="373"/>
      <c r="T4" s="373"/>
      <c r="U4" s="373"/>
      <c r="V4" s="373"/>
    </row>
    <row r="5" spans="1:22" ht="21.95" customHeight="1">
      <c r="A5" s="45" t="s">
        <v>9</v>
      </c>
      <c r="B5" s="10">
        <v>4</v>
      </c>
      <c r="C5" s="165">
        <f>B5/$B$23*100</f>
        <v>1.5748031496062991</v>
      </c>
      <c r="D5" s="10">
        <v>0</v>
      </c>
      <c r="E5" s="10">
        <v>0</v>
      </c>
      <c r="F5" s="10">
        <v>0</v>
      </c>
      <c r="G5" s="10">
        <v>17</v>
      </c>
      <c r="H5" s="10">
        <v>4</v>
      </c>
      <c r="I5" s="10">
        <f>SUM(D5:H5)</f>
        <v>21</v>
      </c>
      <c r="J5" s="10"/>
      <c r="K5" s="53">
        <f>D5/$I$5*100</f>
        <v>0</v>
      </c>
      <c r="L5" s="53">
        <f>E5/$I$5*100</f>
        <v>0</v>
      </c>
      <c r="M5" s="53">
        <f>F5/$I$5*100</f>
        <v>0</v>
      </c>
      <c r="N5" s="53">
        <f>G5/$I$5*100</f>
        <v>80.952380952380949</v>
      </c>
      <c r="O5" s="53">
        <f>H5/$I$5*100</f>
        <v>19.047619047619047</v>
      </c>
      <c r="P5" s="53">
        <v>100</v>
      </c>
      <c r="Q5" s="51">
        <f>D5/I5*100</f>
        <v>0</v>
      </c>
      <c r="R5" s="51">
        <f>E5/I5*100</f>
        <v>0</v>
      </c>
      <c r="S5" s="51">
        <f>F5/I5*100</f>
        <v>0</v>
      </c>
      <c r="T5" s="51">
        <f>G5/I5*100</f>
        <v>80.952380952380949</v>
      </c>
      <c r="U5" s="51">
        <f>H5/I5*100</f>
        <v>19.047619047619047</v>
      </c>
    </row>
    <row r="6" spans="1:22" ht="21.95" customHeight="1">
      <c r="A6" s="43" t="s">
        <v>10</v>
      </c>
      <c r="B6" s="11">
        <v>26</v>
      </c>
      <c r="C6" s="196">
        <f t="shared" ref="C6:C23" si="0">B6/$B$23*100</f>
        <v>10.236220472440944</v>
      </c>
      <c r="D6" s="11">
        <v>0</v>
      </c>
      <c r="E6" s="11">
        <v>2</v>
      </c>
      <c r="F6" s="11">
        <v>0</v>
      </c>
      <c r="G6" s="11">
        <v>135.00000000000003</v>
      </c>
      <c r="H6" s="11">
        <v>0</v>
      </c>
      <c r="I6" s="11">
        <f t="shared" ref="I6:I23" si="1">SUM(D6:H6)</f>
        <v>137.00000000000003</v>
      </c>
      <c r="J6" s="11"/>
      <c r="K6" s="62">
        <f>D6/$I$6*100</f>
        <v>0</v>
      </c>
      <c r="L6" s="62">
        <f>E6/$I$6*100</f>
        <v>1.4598540145985399</v>
      </c>
      <c r="M6" s="62">
        <f>F6/$I$6*100</f>
        <v>0</v>
      </c>
      <c r="N6" s="62">
        <f>G6/$I$6*100</f>
        <v>98.540145985401466</v>
      </c>
      <c r="O6" s="62">
        <f>H6/$I$6*100</f>
        <v>0</v>
      </c>
      <c r="P6" s="62">
        <v>100</v>
      </c>
      <c r="Q6" s="51">
        <f t="shared" ref="Q6:Q23" si="2">D6/I6*100</f>
        <v>0</v>
      </c>
      <c r="R6" s="51">
        <f t="shared" ref="R6:R23" si="3">E6/I6*100</f>
        <v>1.4598540145985399</v>
      </c>
      <c r="S6" s="51">
        <f t="shared" ref="S6:S23" si="4">F6/I6*100</f>
        <v>0</v>
      </c>
      <c r="T6" s="51">
        <f t="shared" ref="T6:T23" si="5">G6/I6*100</f>
        <v>98.540145985401466</v>
      </c>
      <c r="U6" s="51">
        <f t="shared" ref="U6:U23" si="6">H6/I6*100</f>
        <v>0</v>
      </c>
    </row>
    <row r="7" spans="1:22" ht="21.95" customHeight="1">
      <c r="A7" s="43" t="s">
        <v>11</v>
      </c>
      <c r="B7" s="11">
        <v>16</v>
      </c>
      <c r="C7" s="196">
        <f t="shared" si="0"/>
        <v>6.2992125984251963</v>
      </c>
      <c r="D7" s="11">
        <v>0</v>
      </c>
      <c r="E7" s="11">
        <v>87</v>
      </c>
      <c r="F7" s="11">
        <v>0</v>
      </c>
      <c r="G7" s="11">
        <v>68</v>
      </c>
      <c r="H7" s="11">
        <v>2</v>
      </c>
      <c r="I7" s="11">
        <f t="shared" si="1"/>
        <v>157</v>
      </c>
      <c r="J7" s="11"/>
      <c r="K7" s="62">
        <f>D7/$I$7*100</f>
        <v>0</v>
      </c>
      <c r="L7" s="62">
        <f>E7/$I$7*100</f>
        <v>55.414012738853501</v>
      </c>
      <c r="M7" s="62">
        <f>F7/$I$7*100</f>
        <v>0</v>
      </c>
      <c r="N7" s="62">
        <f>G7/$I$7*100</f>
        <v>43.312101910828027</v>
      </c>
      <c r="O7" s="62">
        <f>H7/$I$7*100</f>
        <v>1.2738853503184715</v>
      </c>
      <c r="P7" s="62">
        <v>100</v>
      </c>
      <c r="Q7" s="51">
        <f t="shared" si="2"/>
        <v>0</v>
      </c>
      <c r="R7" s="51">
        <f t="shared" si="3"/>
        <v>55.414012738853501</v>
      </c>
      <c r="S7" s="51">
        <f t="shared" si="4"/>
        <v>0</v>
      </c>
      <c r="T7" s="51">
        <f t="shared" si="5"/>
        <v>43.312101910828027</v>
      </c>
      <c r="U7" s="51">
        <f t="shared" si="6"/>
        <v>1.2738853503184715</v>
      </c>
    </row>
    <row r="8" spans="1:22" ht="21.95" customHeight="1">
      <c r="A8" s="43" t="s">
        <v>12</v>
      </c>
      <c r="B8" s="11">
        <v>11</v>
      </c>
      <c r="C8" s="196">
        <f t="shared" si="0"/>
        <v>4.3307086614173231</v>
      </c>
      <c r="D8" s="11">
        <v>0</v>
      </c>
      <c r="E8" s="11">
        <v>3</v>
      </c>
      <c r="F8" s="11">
        <v>0</v>
      </c>
      <c r="G8" s="11">
        <v>106.00000000000001</v>
      </c>
      <c r="H8" s="11">
        <v>0</v>
      </c>
      <c r="I8" s="11">
        <f t="shared" si="1"/>
        <v>109.00000000000001</v>
      </c>
      <c r="J8" s="11"/>
      <c r="K8" s="62">
        <f>D8/$I$8*100</f>
        <v>0</v>
      </c>
      <c r="L8" s="62">
        <f>E8/$I$8*100</f>
        <v>2.7522935779816513</v>
      </c>
      <c r="M8" s="62">
        <f>F8/$I$8*100</f>
        <v>0</v>
      </c>
      <c r="N8" s="62">
        <f>G8/$I$8*100</f>
        <v>97.247706422018354</v>
      </c>
      <c r="O8" s="62">
        <f>H8/$I$8*100</f>
        <v>0</v>
      </c>
      <c r="P8" s="62">
        <v>100</v>
      </c>
      <c r="Q8" s="51">
        <f t="shared" si="2"/>
        <v>0</v>
      </c>
      <c r="R8" s="51">
        <f t="shared" si="3"/>
        <v>2.7522935779816513</v>
      </c>
      <c r="S8" s="51">
        <f t="shared" si="4"/>
        <v>0</v>
      </c>
      <c r="T8" s="51">
        <f t="shared" si="5"/>
        <v>97.247706422018354</v>
      </c>
      <c r="U8" s="51">
        <f t="shared" si="6"/>
        <v>0</v>
      </c>
    </row>
    <row r="9" spans="1:22" ht="21.95" customHeight="1">
      <c r="A9" s="43" t="s">
        <v>13</v>
      </c>
      <c r="B9" s="11">
        <v>26</v>
      </c>
      <c r="C9" s="196">
        <f t="shared" si="0"/>
        <v>10.236220472440944</v>
      </c>
      <c r="D9" s="11">
        <v>0</v>
      </c>
      <c r="E9" s="11">
        <v>2</v>
      </c>
      <c r="F9" s="11">
        <v>0</v>
      </c>
      <c r="G9" s="11">
        <v>37</v>
      </c>
      <c r="H9" s="11">
        <v>102</v>
      </c>
      <c r="I9" s="11">
        <f t="shared" si="1"/>
        <v>141</v>
      </c>
      <c r="J9" s="11"/>
      <c r="K9" s="62">
        <f>D9/$I$9*100</f>
        <v>0</v>
      </c>
      <c r="L9" s="62">
        <f>E9/$I$9*100</f>
        <v>1.4184397163120568</v>
      </c>
      <c r="M9" s="62">
        <f>F9/$I$9*100</f>
        <v>0</v>
      </c>
      <c r="N9" s="62">
        <f>G9/$I$9*100</f>
        <v>26.24113475177305</v>
      </c>
      <c r="O9" s="62">
        <f>H9/$I$9*100</f>
        <v>72.340425531914903</v>
      </c>
      <c r="P9" s="62">
        <v>100</v>
      </c>
      <c r="Q9" s="51">
        <f t="shared" si="2"/>
        <v>0</v>
      </c>
      <c r="R9" s="51">
        <f t="shared" si="3"/>
        <v>1.4184397163120568</v>
      </c>
      <c r="S9" s="51">
        <f t="shared" si="4"/>
        <v>0</v>
      </c>
      <c r="T9" s="51">
        <f t="shared" si="5"/>
        <v>26.24113475177305</v>
      </c>
      <c r="U9" s="51">
        <f t="shared" si="6"/>
        <v>72.340425531914903</v>
      </c>
    </row>
    <row r="10" spans="1:22" ht="21.95" customHeight="1">
      <c r="A10" s="43" t="s">
        <v>14</v>
      </c>
      <c r="B10" s="11">
        <v>8</v>
      </c>
      <c r="C10" s="196">
        <f t="shared" si="0"/>
        <v>3.1496062992125982</v>
      </c>
      <c r="D10" s="11">
        <v>0</v>
      </c>
      <c r="E10" s="11">
        <v>0</v>
      </c>
      <c r="F10" s="11">
        <v>0</v>
      </c>
      <c r="G10" s="11">
        <v>57.000000000000014</v>
      </c>
      <c r="H10" s="11">
        <v>47</v>
      </c>
      <c r="I10" s="11">
        <f t="shared" si="1"/>
        <v>104.00000000000001</v>
      </c>
      <c r="J10" s="11"/>
      <c r="K10" s="62">
        <f>D10/$I$10*100</f>
        <v>0</v>
      </c>
      <c r="L10" s="62">
        <f>E10/$I$10*100</f>
        <v>0</v>
      </c>
      <c r="M10" s="62">
        <f>F10/$I$10*100</f>
        <v>0</v>
      </c>
      <c r="N10" s="62">
        <f>G10/$I$10*100</f>
        <v>54.807692307692314</v>
      </c>
      <c r="O10" s="62">
        <f>H10/$I$10*100</f>
        <v>45.192307692307686</v>
      </c>
      <c r="P10" s="62">
        <v>100</v>
      </c>
      <c r="Q10" s="51">
        <f t="shared" si="2"/>
        <v>0</v>
      </c>
      <c r="R10" s="51">
        <f t="shared" si="3"/>
        <v>0</v>
      </c>
      <c r="S10" s="51">
        <f t="shared" si="4"/>
        <v>0</v>
      </c>
      <c r="T10" s="51">
        <f t="shared" si="5"/>
        <v>54.807692307692314</v>
      </c>
      <c r="U10" s="51">
        <f t="shared" si="6"/>
        <v>45.192307692307686</v>
      </c>
    </row>
    <row r="11" spans="1:22" ht="21.95" customHeight="1">
      <c r="A11" s="43" t="s">
        <v>15</v>
      </c>
      <c r="B11" s="11">
        <v>12</v>
      </c>
      <c r="C11" s="196">
        <f t="shared" si="0"/>
        <v>4.7244094488188972</v>
      </c>
      <c r="D11" s="11">
        <v>5</v>
      </c>
      <c r="E11" s="11">
        <v>0</v>
      </c>
      <c r="F11" s="11">
        <v>0</v>
      </c>
      <c r="G11" s="11">
        <v>69</v>
      </c>
      <c r="H11" s="11">
        <v>27</v>
      </c>
      <c r="I11" s="11">
        <f t="shared" si="1"/>
        <v>101</v>
      </c>
      <c r="J11" s="11"/>
      <c r="K11" s="62">
        <f>D11/$I$11*100</f>
        <v>4.9504950495049505</v>
      </c>
      <c r="L11" s="62">
        <f>E11/$I$11*100</f>
        <v>0</v>
      </c>
      <c r="M11" s="62">
        <f>F11/$I$11*100</f>
        <v>0</v>
      </c>
      <c r="N11" s="62">
        <f>G11/$I$11*100</f>
        <v>68.316831683168317</v>
      </c>
      <c r="O11" s="62">
        <f>H11/$I$11*100</f>
        <v>26.732673267326735</v>
      </c>
      <c r="P11" s="62">
        <v>100</v>
      </c>
      <c r="Q11" s="51">
        <f t="shared" si="2"/>
        <v>4.9504950495049505</v>
      </c>
      <c r="R11" s="51">
        <f t="shared" si="3"/>
        <v>0</v>
      </c>
      <c r="S11" s="51">
        <f t="shared" si="4"/>
        <v>0</v>
      </c>
      <c r="T11" s="51">
        <f t="shared" si="5"/>
        <v>68.316831683168317</v>
      </c>
      <c r="U11" s="51">
        <f t="shared" si="6"/>
        <v>26.732673267326735</v>
      </c>
    </row>
    <row r="12" spans="1:22" ht="21.95" customHeight="1">
      <c r="A12" s="43" t="s">
        <v>16</v>
      </c>
      <c r="B12" s="11">
        <v>54</v>
      </c>
      <c r="C12" s="196">
        <f t="shared" si="0"/>
        <v>21.259842519685041</v>
      </c>
      <c r="D12" s="11">
        <v>47</v>
      </c>
      <c r="E12" s="11">
        <v>3</v>
      </c>
      <c r="F12" s="11">
        <v>3</v>
      </c>
      <c r="G12" s="11">
        <v>176</v>
      </c>
      <c r="H12" s="11">
        <v>401.99999999999989</v>
      </c>
      <c r="I12" s="11">
        <f t="shared" si="1"/>
        <v>630.99999999999989</v>
      </c>
      <c r="J12" s="11"/>
      <c r="K12" s="62">
        <f>D12/$I$12*100</f>
        <v>7.4484944532488138</v>
      </c>
      <c r="L12" s="62">
        <f>E12/$I$12*100</f>
        <v>0.47543581616481784</v>
      </c>
      <c r="M12" s="62">
        <f>F12/$I$12*100</f>
        <v>0.47543581616481784</v>
      </c>
      <c r="N12" s="62">
        <f>G12/$I$12*100</f>
        <v>27.892234548335981</v>
      </c>
      <c r="O12" s="62">
        <f>H12/$I$12*100</f>
        <v>63.70839936608558</v>
      </c>
      <c r="P12" s="62">
        <v>100</v>
      </c>
      <c r="Q12" s="51">
        <f t="shared" si="2"/>
        <v>7.4484944532488138</v>
      </c>
      <c r="R12" s="51">
        <f t="shared" si="3"/>
        <v>0.47543581616481784</v>
      </c>
      <c r="S12" s="51">
        <f t="shared" si="4"/>
        <v>0.47543581616481784</v>
      </c>
      <c r="T12" s="51">
        <f t="shared" si="5"/>
        <v>27.892234548335981</v>
      </c>
      <c r="U12" s="51">
        <f t="shared" si="6"/>
        <v>63.70839936608558</v>
      </c>
    </row>
    <row r="13" spans="1:22" ht="21.95" customHeight="1">
      <c r="A13" s="43" t="s">
        <v>17</v>
      </c>
      <c r="B13" s="11">
        <v>14</v>
      </c>
      <c r="C13" s="196">
        <f t="shared" si="0"/>
        <v>5.5118110236220472</v>
      </c>
      <c r="D13" s="11">
        <v>0</v>
      </c>
      <c r="E13" s="11">
        <v>2</v>
      </c>
      <c r="F13" s="11">
        <v>0</v>
      </c>
      <c r="G13" s="11">
        <v>53</v>
      </c>
      <c r="H13" s="11">
        <v>173</v>
      </c>
      <c r="I13" s="11">
        <f t="shared" si="1"/>
        <v>228</v>
      </c>
      <c r="J13" s="11"/>
      <c r="K13" s="62">
        <f>D13/$I$13*100</f>
        <v>0</v>
      </c>
      <c r="L13" s="62">
        <f>E13/$I$13*100</f>
        <v>0.8771929824561403</v>
      </c>
      <c r="M13" s="62">
        <f>F13/$I$13*100</f>
        <v>0</v>
      </c>
      <c r="N13" s="62">
        <f>G13/$I$13*100</f>
        <v>23.245614035087719</v>
      </c>
      <c r="O13" s="62">
        <f>H13/$I$13*100</f>
        <v>75.877192982456137</v>
      </c>
      <c r="P13" s="62">
        <v>100</v>
      </c>
      <c r="Q13" s="51">
        <f t="shared" si="2"/>
        <v>0</v>
      </c>
      <c r="R13" s="51">
        <f t="shared" si="3"/>
        <v>0.8771929824561403</v>
      </c>
      <c r="S13" s="51">
        <f t="shared" si="4"/>
        <v>0</v>
      </c>
      <c r="T13" s="51">
        <f t="shared" si="5"/>
        <v>23.245614035087719</v>
      </c>
      <c r="U13" s="51">
        <f t="shared" si="6"/>
        <v>75.877192982456137</v>
      </c>
    </row>
    <row r="14" spans="1:22" ht="21.95" customHeight="1">
      <c r="A14" s="43" t="s">
        <v>18</v>
      </c>
      <c r="B14" s="11">
        <v>5</v>
      </c>
      <c r="C14" s="196">
        <f t="shared" si="0"/>
        <v>1.9685039370078741</v>
      </c>
      <c r="D14" s="11">
        <v>0</v>
      </c>
      <c r="E14" s="11">
        <v>0</v>
      </c>
      <c r="F14" s="11">
        <v>0</v>
      </c>
      <c r="G14" s="11">
        <v>19</v>
      </c>
      <c r="H14" s="11">
        <v>4</v>
      </c>
      <c r="I14" s="11">
        <f t="shared" si="1"/>
        <v>23</v>
      </c>
      <c r="J14" s="11"/>
      <c r="K14" s="62">
        <f>D14/$I$14*100</f>
        <v>0</v>
      </c>
      <c r="L14" s="62">
        <f>E14/$I$14*100</f>
        <v>0</v>
      </c>
      <c r="M14" s="62">
        <f>F14/$I$14*100</f>
        <v>0</v>
      </c>
      <c r="N14" s="62">
        <f>G14/$I$14*100</f>
        <v>82.608695652173907</v>
      </c>
      <c r="O14" s="62">
        <f>H14/$I$14*100</f>
        <v>17.391304347826086</v>
      </c>
      <c r="P14" s="62">
        <v>100</v>
      </c>
      <c r="Q14" s="51">
        <f t="shared" si="2"/>
        <v>0</v>
      </c>
      <c r="R14" s="51">
        <f t="shared" si="3"/>
        <v>0</v>
      </c>
      <c r="S14" s="51">
        <f t="shared" si="4"/>
        <v>0</v>
      </c>
      <c r="T14" s="51">
        <f t="shared" si="5"/>
        <v>82.608695652173907</v>
      </c>
      <c r="U14" s="51">
        <f t="shared" si="6"/>
        <v>17.391304347826086</v>
      </c>
    </row>
    <row r="15" spans="1:22" ht="21.95" customHeight="1">
      <c r="A15" s="43" t="s">
        <v>19</v>
      </c>
      <c r="B15" s="11">
        <v>1</v>
      </c>
      <c r="C15" s="196">
        <f t="shared" si="0"/>
        <v>0.39370078740157477</v>
      </c>
      <c r="D15" s="11">
        <v>0</v>
      </c>
      <c r="E15" s="11">
        <v>0</v>
      </c>
      <c r="F15" s="11">
        <v>0</v>
      </c>
      <c r="G15" s="11">
        <v>28</v>
      </c>
      <c r="H15" s="11">
        <v>0</v>
      </c>
      <c r="I15" s="11">
        <f t="shared" si="1"/>
        <v>28</v>
      </c>
      <c r="J15" s="11"/>
      <c r="K15" s="62">
        <f>D15/$I$15*100</f>
        <v>0</v>
      </c>
      <c r="L15" s="62">
        <f>E15/$I$15*100</f>
        <v>0</v>
      </c>
      <c r="M15" s="62">
        <f>F15/$I$15*100</f>
        <v>0</v>
      </c>
      <c r="N15" s="62">
        <f>G15/$I$15*100</f>
        <v>100</v>
      </c>
      <c r="O15" s="62">
        <f>H15/$I$15*100</f>
        <v>0</v>
      </c>
      <c r="P15" s="62">
        <v>100</v>
      </c>
      <c r="Q15" s="51">
        <f t="shared" si="2"/>
        <v>0</v>
      </c>
      <c r="R15" s="51">
        <f t="shared" si="3"/>
        <v>0</v>
      </c>
      <c r="S15" s="51">
        <f t="shared" si="4"/>
        <v>0</v>
      </c>
      <c r="T15" s="51">
        <f t="shared" si="5"/>
        <v>100</v>
      </c>
      <c r="U15" s="51">
        <f t="shared" si="6"/>
        <v>0</v>
      </c>
    </row>
    <row r="16" spans="1:22" ht="21.95" customHeight="1">
      <c r="A16" s="43" t="s">
        <v>20</v>
      </c>
      <c r="B16" s="11">
        <v>6</v>
      </c>
      <c r="C16" s="196">
        <f t="shared" si="0"/>
        <v>2.3622047244094486</v>
      </c>
      <c r="D16" s="11">
        <v>2</v>
      </c>
      <c r="E16" s="11">
        <v>1</v>
      </c>
      <c r="F16" s="11">
        <v>0</v>
      </c>
      <c r="G16" s="11">
        <v>55</v>
      </c>
      <c r="H16" s="11">
        <v>0</v>
      </c>
      <c r="I16" s="11">
        <f t="shared" si="1"/>
        <v>58</v>
      </c>
      <c r="J16" s="11"/>
      <c r="K16" s="62">
        <f>D16/$I$16*100</f>
        <v>3.4482758620689653</v>
      </c>
      <c r="L16" s="62">
        <f>E16/$I$16*100</f>
        <v>1.7241379310344827</v>
      </c>
      <c r="M16" s="62">
        <f>F16/$I$16*100</f>
        <v>0</v>
      </c>
      <c r="N16" s="62">
        <f>G16/$I$16*100</f>
        <v>94.827586206896555</v>
      </c>
      <c r="O16" s="62">
        <f>H16/$I$16*100</f>
        <v>0</v>
      </c>
      <c r="P16" s="62">
        <v>100</v>
      </c>
      <c r="Q16" s="51">
        <f t="shared" si="2"/>
        <v>3.4482758620689653</v>
      </c>
      <c r="R16" s="51">
        <f t="shared" si="3"/>
        <v>1.7241379310344827</v>
      </c>
      <c r="S16" s="51">
        <f t="shared" si="4"/>
        <v>0</v>
      </c>
      <c r="T16" s="51">
        <f t="shared" si="5"/>
        <v>94.827586206896555</v>
      </c>
      <c r="U16" s="51">
        <f t="shared" si="6"/>
        <v>0</v>
      </c>
    </row>
    <row r="17" spans="1:21" ht="21.95" customHeight="1">
      <c r="A17" s="43" t="s">
        <v>21</v>
      </c>
      <c r="B17" s="11">
        <v>13</v>
      </c>
      <c r="C17" s="196">
        <f t="shared" si="0"/>
        <v>5.1181102362204722</v>
      </c>
      <c r="D17" s="11">
        <v>0</v>
      </c>
      <c r="E17" s="11">
        <v>2</v>
      </c>
      <c r="F17" s="11">
        <v>0</v>
      </c>
      <c r="G17" s="11">
        <v>47</v>
      </c>
      <c r="H17" s="11">
        <v>0</v>
      </c>
      <c r="I17" s="11">
        <f t="shared" si="1"/>
        <v>49</v>
      </c>
      <c r="J17" s="11"/>
      <c r="K17" s="62">
        <f>D17/$I$17*100</f>
        <v>0</v>
      </c>
      <c r="L17" s="62">
        <f>E17/$I$17*100</f>
        <v>4.0816326530612246</v>
      </c>
      <c r="M17" s="62">
        <f>F17/$I$17*100</f>
        <v>0</v>
      </c>
      <c r="N17" s="62">
        <f>G17/$I$17*100</f>
        <v>95.918367346938766</v>
      </c>
      <c r="O17" s="62">
        <f>H17/$I$17*100</f>
        <v>0</v>
      </c>
      <c r="P17" s="62">
        <v>100</v>
      </c>
      <c r="Q17" s="51">
        <f t="shared" si="2"/>
        <v>0</v>
      </c>
      <c r="R17" s="51">
        <f t="shared" si="3"/>
        <v>4.0816326530612246</v>
      </c>
      <c r="S17" s="51">
        <f t="shared" si="4"/>
        <v>0</v>
      </c>
      <c r="T17" s="51">
        <f t="shared" si="5"/>
        <v>95.918367346938766</v>
      </c>
      <c r="U17" s="51">
        <f t="shared" si="6"/>
        <v>0</v>
      </c>
    </row>
    <row r="18" spans="1:21" ht="21.95" customHeight="1">
      <c r="A18" s="43" t="s">
        <v>22</v>
      </c>
      <c r="B18" s="11">
        <v>10</v>
      </c>
      <c r="C18" s="196">
        <f t="shared" si="0"/>
        <v>3.9370078740157481</v>
      </c>
      <c r="D18" s="11">
        <v>0</v>
      </c>
      <c r="E18" s="11">
        <v>1</v>
      </c>
      <c r="F18" s="11">
        <v>0</v>
      </c>
      <c r="G18" s="11">
        <v>37</v>
      </c>
      <c r="H18" s="11">
        <v>24.999999999999996</v>
      </c>
      <c r="I18" s="11">
        <f t="shared" si="1"/>
        <v>63</v>
      </c>
      <c r="J18" s="11"/>
      <c r="K18" s="62">
        <f>D18/$I$18*100</f>
        <v>0</v>
      </c>
      <c r="L18" s="62">
        <f>E18/$I$18*100</f>
        <v>1.5873015873015872</v>
      </c>
      <c r="M18" s="62">
        <f>F18/$I$18*100</f>
        <v>0</v>
      </c>
      <c r="N18" s="62">
        <f>G18/$I$18*100</f>
        <v>58.730158730158735</v>
      </c>
      <c r="O18" s="62">
        <f>H18/$I$18*100</f>
        <v>39.682539682539677</v>
      </c>
      <c r="P18" s="62">
        <v>100</v>
      </c>
      <c r="Q18" s="51">
        <f t="shared" si="2"/>
        <v>0</v>
      </c>
      <c r="R18" s="51">
        <f t="shared" si="3"/>
        <v>1.5873015873015872</v>
      </c>
      <c r="S18" s="51">
        <f t="shared" si="4"/>
        <v>0</v>
      </c>
      <c r="T18" s="51">
        <f t="shared" si="5"/>
        <v>58.730158730158735</v>
      </c>
      <c r="U18" s="51">
        <f t="shared" si="6"/>
        <v>39.682539682539677</v>
      </c>
    </row>
    <row r="19" spans="1:21" ht="21.95" customHeight="1">
      <c r="A19" s="43" t="s">
        <v>23</v>
      </c>
      <c r="B19" s="11">
        <v>22</v>
      </c>
      <c r="C19" s="196">
        <f t="shared" si="0"/>
        <v>8.6614173228346463</v>
      </c>
      <c r="D19" s="11">
        <v>0</v>
      </c>
      <c r="E19" s="11">
        <v>2</v>
      </c>
      <c r="F19" s="11">
        <v>0</v>
      </c>
      <c r="G19" s="11">
        <v>132</v>
      </c>
      <c r="H19" s="11">
        <v>0</v>
      </c>
      <c r="I19" s="11">
        <f t="shared" si="1"/>
        <v>134</v>
      </c>
      <c r="J19" s="11"/>
      <c r="K19" s="62">
        <f>D19/$I$19*100</f>
        <v>0</v>
      </c>
      <c r="L19" s="62">
        <f>E19/$I$19*100</f>
        <v>1.4925373134328357</v>
      </c>
      <c r="M19" s="62">
        <f>F19/$I$19*100</f>
        <v>0</v>
      </c>
      <c r="N19" s="62">
        <f>G19/$I$19*100</f>
        <v>98.507462686567166</v>
      </c>
      <c r="O19" s="62">
        <f>H19/$I$19*100</f>
        <v>0</v>
      </c>
      <c r="P19" s="62">
        <v>100</v>
      </c>
      <c r="Q19" s="51">
        <f t="shared" si="2"/>
        <v>0</v>
      </c>
      <c r="R19" s="51">
        <f t="shared" si="3"/>
        <v>1.4925373134328357</v>
      </c>
      <c r="S19" s="51">
        <f t="shared" si="4"/>
        <v>0</v>
      </c>
      <c r="T19" s="51">
        <f t="shared" si="5"/>
        <v>98.507462686567166</v>
      </c>
      <c r="U19" s="51">
        <f t="shared" si="6"/>
        <v>0</v>
      </c>
    </row>
    <row r="20" spans="1:21" ht="21.95" customHeight="1">
      <c r="A20" s="43" t="s">
        <v>24</v>
      </c>
      <c r="B20" s="11">
        <v>7</v>
      </c>
      <c r="C20" s="196">
        <f t="shared" si="0"/>
        <v>2.7559055118110236</v>
      </c>
      <c r="D20" s="11">
        <v>0</v>
      </c>
      <c r="E20" s="11">
        <v>4</v>
      </c>
      <c r="F20" s="11">
        <v>0</v>
      </c>
      <c r="G20" s="11">
        <v>47.000000000000007</v>
      </c>
      <c r="H20" s="11">
        <v>5</v>
      </c>
      <c r="I20" s="11">
        <f t="shared" si="1"/>
        <v>56.000000000000007</v>
      </c>
      <c r="J20" s="11"/>
      <c r="K20" s="62">
        <f>D20/$I$20*100</f>
        <v>0</v>
      </c>
      <c r="L20" s="62">
        <f>E20/$I$20*100</f>
        <v>7.1428571428571423</v>
      </c>
      <c r="M20" s="62">
        <f>F20/$I$20*100</f>
        <v>0</v>
      </c>
      <c r="N20" s="62">
        <f>G20/$I$20*100</f>
        <v>83.928571428571431</v>
      </c>
      <c r="O20" s="62">
        <f>H20/$I$20*100</f>
        <v>8.928571428571427</v>
      </c>
      <c r="P20" s="62">
        <v>100</v>
      </c>
      <c r="Q20" s="51">
        <f t="shared" si="2"/>
        <v>0</v>
      </c>
      <c r="R20" s="51">
        <f t="shared" si="3"/>
        <v>7.1428571428571423</v>
      </c>
      <c r="S20" s="51">
        <f t="shared" si="4"/>
        <v>0</v>
      </c>
      <c r="T20" s="51">
        <f t="shared" si="5"/>
        <v>83.928571428571431</v>
      </c>
      <c r="U20" s="51">
        <f t="shared" si="6"/>
        <v>8.928571428571427</v>
      </c>
    </row>
    <row r="21" spans="1:21" ht="21.95" customHeight="1">
      <c r="A21" s="43" t="s">
        <v>25</v>
      </c>
      <c r="B21" s="11">
        <v>3</v>
      </c>
      <c r="C21" s="196">
        <f t="shared" si="0"/>
        <v>1.1811023622047243</v>
      </c>
      <c r="D21" s="11">
        <v>0</v>
      </c>
      <c r="E21" s="11">
        <v>1</v>
      </c>
      <c r="F21" s="11">
        <v>0</v>
      </c>
      <c r="G21" s="11">
        <v>86</v>
      </c>
      <c r="H21" s="11">
        <v>0</v>
      </c>
      <c r="I21" s="11">
        <f t="shared" si="1"/>
        <v>87</v>
      </c>
      <c r="J21" s="11"/>
      <c r="K21" s="62">
        <f>D21/$I$21*100</f>
        <v>0</v>
      </c>
      <c r="L21" s="62">
        <f>E21/$I$21*100</f>
        <v>1.1494252873563218</v>
      </c>
      <c r="M21" s="62">
        <f>F21/$I$21*100</f>
        <v>0</v>
      </c>
      <c r="N21" s="62">
        <f>G21/$I$21*100</f>
        <v>98.850574712643677</v>
      </c>
      <c r="O21" s="62">
        <f>H21/$I$21*100</f>
        <v>0</v>
      </c>
      <c r="P21" s="62">
        <v>100</v>
      </c>
      <c r="Q21" s="51">
        <f t="shared" si="2"/>
        <v>0</v>
      </c>
      <c r="R21" s="51">
        <f t="shared" si="3"/>
        <v>1.1494252873563218</v>
      </c>
      <c r="S21" s="51">
        <f t="shared" si="4"/>
        <v>0</v>
      </c>
      <c r="T21" s="51">
        <f t="shared" si="5"/>
        <v>98.850574712643677</v>
      </c>
      <c r="U21" s="51">
        <f t="shared" si="6"/>
        <v>0</v>
      </c>
    </row>
    <row r="22" spans="1:21" ht="21.95" customHeight="1">
      <c r="A22" s="45" t="s">
        <v>26</v>
      </c>
      <c r="B22" s="10">
        <v>16</v>
      </c>
      <c r="C22" s="165">
        <f t="shared" si="0"/>
        <v>6.2992125984251963</v>
      </c>
      <c r="D22" s="10">
        <v>0</v>
      </c>
      <c r="E22" s="10">
        <v>20</v>
      </c>
      <c r="F22" s="10">
        <v>0</v>
      </c>
      <c r="G22" s="10">
        <v>78</v>
      </c>
      <c r="H22" s="10">
        <v>5</v>
      </c>
      <c r="I22" s="10">
        <f t="shared" si="1"/>
        <v>103</v>
      </c>
      <c r="J22" s="12"/>
      <c r="K22" s="53">
        <f>D22/$I$22*100</f>
        <v>0</v>
      </c>
      <c r="L22" s="53">
        <f>E22/$I$22*100</f>
        <v>19.417475728155338</v>
      </c>
      <c r="M22" s="53">
        <f>F22/$I$22*100</f>
        <v>0</v>
      </c>
      <c r="N22" s="53">
        <f>G22/$I$22*100</f>
        <v>75.728155339805824</v>
      </c>
      <c r="O22" s="53">
        <f>H22/$I$22*100</f>
        <v>4.8543689320388346</v>
      </c>
      <c r="P22" s="111">
        <v>100</v>
      </c>
      <c r="Q22" s="51">
        <f t="shared" si="2"/>
        <v>0</v>
      </c>
      <c r="R22" s="51">
        <f t="shared" si="3"/>
        <v>19.417475728155338</v>
      </c>
      <c r="S22" s="51">
        <f t="shared" si="4"/>
        <v>0</v>
      </c>
      <c r="T22" s="51">
        <f t="shared" si="5"/>
        <v>75.728155339805824</v>
      </c>
      <c r="U22" s="51">
        <f t="shared" si="6"/>
        <v>4.8543689320388346</v>
      </c>
    </row>
    <row r="23" spans="1:21" ht="21.95" customHeight="1" thickBot="1">
      <c r="A23" s="190" t="s">
        <v>27</v>
      </c>
      <c r="B23" s="101">
        <v>254</v>
      </c>
      <c r="C23" s="103">
        <f t="shared" si="0"/>
        <v>100</v>
      </c>
      <c r="D23" s="101">
        <v>54</v>
      </c>
      <c r="E23" s="101">
        <v>130</v>
      </c>
      <c r="F23" s="101">
        <v>3</v>
      </c>
      <c r="G23" s="101">
        <v>1247.0000000000002</v>
      </c>
      <c r="H23" s="101">
        <v>796.00000000000011</v>
      </c>
      <c r="I23" s="101">
        <f t="shared" si="1"/>
        <v>2230.0000000000005</v>
      </c>
      <c r="J23" s="101"/>
      <c r="K23" s="103">
        <f>D23/$I$23*100</f>
        <v>2.4215246636771295</v>
      </c>
      <c r="L23" s="103">
        <f>E23/$I$23*100</f>
        <v>5.8295964125560529</v>
      </c>
      <c r="M23" s="103">
        <f>F23/$I$23*100</f>
        <v>0.13452914798206275</v>
      </c>
      <c r="N23" s="103">
        <f>G23/$I$23*100</f>
        <v>55.919282511210767</v>
      </c>
      <c r="O23" s="103">
        <f>H23/$I$23*100</f>
        <v>35.695067264573986</v>
      </c>
      <c r="P23" s="103">
        <v>100</v>
      </c>
      <c r="Q23" s="51">
        <f t="shared" si="2"/>
        <v>2.4215246636771295</v>
      </c>
      <c r="R23" s="51">
        <f t="shared" si="3"/>
        <v>5.8295964125560529</v>
      </c>
      <c r="S23" s="51">
        <f t="shared" si="4"/>
        <v>0.13452914798206275</v>
      </c>
      <c r="T23" s="51">
        <f t="shared" si="5"/>
        <v>55.919282511210767</v>
      </c>
      <c r="U23" s="51">
        <f t="shared" si="6"/>
        <v>35.695067264573986</v>
      </c>
    </row>
    <row r="24" spans="1:21" ht="15" thickTop="1"/>
    <row r="25" spans="1:21" ht="15" thickBot="1"/>
    <row r="26" spans="1:21" ht="20.25" customHeight="1">
      <c r="A26" s="354" t="s">
        <v>437</v>
      </c>
      <c r="B26" s="354"/>
      <c r="C26" s="366">
        <v>183</v>
      </c>
      <c r="D26" s="366"/>
      <c r="E26" s="366"/>
      <c r="F26" s="366"/>
      <c r="G26" s="366"/>
      <c r="H26" s="366"/>
      <c r="I26" s="366"/>
      <c r="J26" s="366"/>
      <c r="K26" s="366"/>
      <c r="L26" s="366"/>
      <c r="M26" s="366"/>
      <c r="N26" s="366"/>
      <c r="O26" s="366"/>
      <c r="P26" s="366"/>
    </row>
  </sheetData>
  <mergeCells count="8">
    <mergeCell ref="C26:P26"/>
    <mergeCell ref="Q4:V4"/>
    <mergeCell ref="A1:P1"/>
    <mergeCell ref="A2:P2"/>
    <mergeCell ref="A3:A4"/>
    <mergeCell ref="B3:C3"/>
    <mergeCell ref="D3:I3"/>
    <mergeCell ref="K3:P3"/>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32.xml><?xml version="1.0" encoding="utf-8"?>
<worksheet xmlns="http://schemas.openxmlformats.org/spreadsheetml/2006/main" xmlns:r="http://schemas.openxmlformats.org/officeDocument/2006/relationships">
  <sheetPr>
    <tabColor rgb="FF00B0F0"/>
  </sheetPr>
  <dimension ref="A1:P27"/>
  <sheetViews>
    <sheetView rightToLeft="1" view="pageBreakPreview" topLeftCell="D1" zoomScaleSheetLayoutView="100" workbookViewId="0">
      <selection activeCell="S6" sqref="S6"/>
    </sheetView>
  </sheetViews>
  <sheetFormatPr defaultColWidth="9.125" defaultRowHeight="14.25"/>
  <cols>
    <col min="1" max="1" width="13.375" style="189" customWidth="1"/>
    <col min="2" max="2" width="9.875" style="189" customWidth="1"/>
    <col min="3" max="3" width="7.625" style="189" customWidth="1"/>
    <col min="4" max="9" width="8.75" style="189" customWidth="1"/>
    <col min="10" max="10" width="0.875" style="189" customWidth="1"/>
    <col min="11" max="16" width="8.75" style="189" customWidth="1"/>
    <col min="17" max="16384" width="9.125" style="189"/>
  </cols>
  <sheetData>
    <row r="1" spans="1:16" ht="18.75" customHeight="1">
      <c r="A1" s="364" t="s">
        <v>169</v>
      </c>
      <c r="B1" s="364"/>
      <c r="C1" s="364"/>
      <c r="D1" s="364"/>
      <c r="E1" s="364"/>
      <c r="F1" s="364"/>
      <c r="G1" s="364"/>
      <c r="H1" s="364"/>
      <c r="I1" s="364"/>
      <c r="J1" s="364"/>
      <c r="K1" s="364"/>
      <c r="L1" s="364"/>
      <c r="M1" s="364"/>
      <c r="N1" s="364"/>
      <c r="O1" s="364"/>
      <c r="P1" s="364"/>
    </row>
    <row r="2" spans="1:16" ht="20.25" customHeight="1" thickBot="1">
      <c r="A2" s="392" t="s">
        <v>482</v>
      </c>
      <c r="B2" s="392"/>
      <c r="C2" s="392"/>
      <c r="D2" s="392"/>
      <c r="E2" s="392"/>
      <c r="F2" s="392"/>
      <c r="G2" s="392"/>
      <c r="H2" s="392"/>
      <c r="I2" s="392"/>
      <c r="J2" s="392"/>
      <c r="K2" s="392"/>
      <c r="L2" s="392"/>
      <c r="M2" s="392"/>
      <c r="N2" s="392"/>
      <c r="O2" s="392"/>
      <c r="P2" s="392"/>
    </row>
    <row r="3" spans="1:16" ht="28.5" customHeight="1" thickTop="1">
      <c r="A3" s="363" t="s">
        <v>1</v>
      </c>
      <c r="B3" s="382" t="s">
        <v>188</v>
      </c>
      <c r="C3" s="382"/>
      <c r="D3" s="373" t="s">
        <v>189</v>
      </c>
      <c r="E3" s="373"/>
      <c r="F3" s="373"/>
      <c r="G3" s="373"/>
      <c r="H3" s="373"/>
      <c r="I3" s="373"/>
      <c r="J3" s="188"/>
      <c r="K3" s="373" t="s">
        <v>411</v>
      </c>
      <c r="L3" s="373"/>
      <c r="M3" s="373"/>
      <c r="N3" s="373"/>
      <c r="O3" s="373"/>
      <c r="P3" s="373"/>
    </row>
    <row r="4" spans="1:16" ht="32.25" customHeight="1">
      <c r="A4" s="391"/>
      <c r="B4" s="193" t="s">
        <v>68</v>
      </c>
      <c r="C4" s="193" t="s">
        <v>109</v>
      </c>
      <c r="D4" s="193" t="s">
        <v>127</v>
      </c>
      <c r="E4" s="193" t="s">
        <v>221</v>
      </c>
      <c r="F4" s="310" t="s">
        <v>410</v>
      </c>
      <c r="G4" s="192" t="s">
        <v>128</v>
      </c>
      <c r="H4" s="192" t="s">
        <v>130</v>
      </c>
      <c r="I4" s="192" t="s">
        <v>27</v>
      </c>
      <c r="J4" s="192"/>
      <c r="K4" s="193" t="s">
        <v>127</v>
      </c>
      <c r="L4" s="193" t="s">
        <v>221</v>
      </c>
      <c r="M4" s="310" t="s">
        <v>410</v>
      </c>
      <c r="N4" s="192" t="s">
        <v>128</v>
      </c>
      <c r="O4" s="192" t="s">
        <v>130</v>
      </c>
      <c r="P4" s="192" t="s">
        <v>27</v>
      </c>
    </row>
    <row r="5" spans="1:16" ht="21.95" customHeight="1">
      <c r="A5" s="45" t="s">
        <v>9</v>
      </c>
      <c r="B5" s="10">
        <v>6</v>
      </c>
      <c r="C5" s="53">
        <v>1.8181818181818181</v>
      </c>
      <c r="D5" s="10">
        <v>0</v>
      </c>
      <c r="E5" s="10">
        <v>19</v>
      </c>
      <c r="F5" s="10">
        <v>0</v>
      </c>
      <c r="G5" s="10">
        <v>0</v>
      </c>
      <c r="H5" s="10">
        <v>7</v>
      </c>
      <c r="I5" s="10">
        <v>26</v>
      </c>
      <c r="J5" s="10"/>
      <c r="K5" s="53">
        <f t="shared" ref="K5:P5" si="0">D5/$I$5*100</f>
        <v>0</v>
      </c>
      <c r="L5" s="53">
        <f t="shared" si="0"/>
        <v>73.076923076923066</v>
      </c>
      <c r="M5" s="53">
        <f t="shared" si="0"/>
        <v>0</v>
      </c>
      <c r="N5" s="53">
        <f t="shared" si="0"/>
        <v>0</v>
      </c>
      <c r="O5" s="53">
        <f t="shared" si="0"/>
        <v>26.923076923076923</v>
      </c>
      <c r="P5" s="53">
        <f t="shared" si="0"/>
        <v>100</v>
      </c>
    </row>
    <row r="6" spans="1:16" ht="21.95" customHeight="1">
      <c r="A6" s="43" t="s">
        <v>10</v>
      </c>
      <c r="B6" s="11">
        <v>31</v>
      </c>
      <c r="C6" s="62">
        <v>9.3939393939393945</v>
      </c>
      <c r="D6" s="11">
        <v>69</v>
      </c>
      <c r="E6" s="11">
        <v>717</v>
      </c>
      <c r="F6" s="11">
        <v>17</v>
      </c>
      <c r="G6" s="11">
        <v>21</v>
      </c>
      <c r="H6" s="11">
        <v>3</v>
      </c>
      <c r="I6" s="11">
        <v>827</v>
      </c>
      <c r="J6" s="11"/>
      <c r="K6" s="62">
        <f t="shared" ref="K6:P6" si="1">D6/$I$6*100</f>
        <v>8.3434099153567107</v>
      </c>
      <c r="L6" s="62">
        <f t="shared" si="1"/>
        <v>86.698911729141471</v>
      </c>
      <c r="M6" s="62">
        <f t="shared" si="1"/>
        <v>2.0556227327690446</v>
      </c>
      <c r="N6" s="62">
        <f t="shared" si="1"/>
        <v>2.5392986698911728</v>
      </c>
      <c r="O6" s="62">
        <f t="shared" si="1"/>
        <v>0.36275695284159615</v>
      </c>
      <c r="P6" s="62">
        <f t="shared" si="1"/>
        <v>100</v>
      </c>
    </row>
    <row r="7" spans="1:16" ht="21.95" customHeight="1">
      <c r="A7" s="43" t="s">
        <v>11</v>
      </c>
      <c r="B7" s="11">
        <v>43</v>
      </c>
      <c r="C7" s="62">
        <v>13.030303030303031</v>
      </c>
      <c r="D7" s="11">
        <v>27</v>
      </c>
      <c r="E7" s="11">
        <v>201.99999999999997</v>
      </c>
      <c r="F7" s="11">
        <v>0</v>
      </c>
      <c r="G7" s="11">
        <v>8</v>
      </c>
      <c r="H7" s="11">
        <v>42</v>
      </c>
      <c r="I7" s="11">
        <v>279</v>
      </c>
      <c r="J7" s="11"/>
      <c r="K7" s="62">
        <f t="shared" ref="K7:P7" si="2">D7/$I$7*100</f>
        <v>9.67741935483871</v>
      </c>
      <c r="L7" s="62">
        <f t="shared" si="2"/>
        <v>72.401433691756267</v>
      </c>
      <c r="M7" s="62">
        <f t="shared" si="2"/>
        <v>0</v>
      </c>
      <c r="N7" s="62">
        <f t="shared" si="2"/>
        <v>2.8673835125448028</v>
      </c>
      <c r="O7" s="62">
        <f t="shared" si="2"/>
        <v>15.053763440860216</v>
      </c>
      <c r="P7" s="62">
        <f t="shared" si="2"/>
        <v>100</v>
      </c>
    </row>
    <row r="8" spans="1:16" ht="21.95" customHeight="1">
      <c r="A8" s="43" t="s">
        <v>12</v>
      </c>
      <c r="B8" s="11">
        <v>17</v>
      </c>
      <c r="C8" s="62">
        <v>5.1515151515151514</v>
      </c>
      <c r="D8" s="11">
        <v>16</v>
      </c>
      <c r="E8" s="11">
        <v>533.00000000000011</v>
      </c>
      <c r="F8" s="11">
        <v>4</v>
      </c>
      <c r="G8" s="11">
        <v>7</v>
      </c>
      <c r="H8" s="11">
        <v>0</v>
      </c>
      <c r="I8" s="11">
        <v>560.00000000000011</v>
      </c>
      <c r="J8" s="11"/>
      <c r="K8" s="62">
        <f t="shared" ref="K8:P8" si="3">D8/$I$8*100</f>
        <v>2.8571428571428568</v>
      </c>
      <c r="L8" s="62">
        <f t="shared" si="3"/>
        <v>95.178571428571431</v>
      </c>
      <c r="M8" s="62">
        <f t="shared" si="3"/>
        <v>0.71428571428571419</v>
      </c>
      <c r="N8" s="62">
        <f t="shared" si="3"/>
        <v>1.2499999999999998</v>
      </c>
      <c r="O8" s="62">
        <f t="shared" si="3"/>
        <v>0</v>
      </c>
      <c r="P8" s="62">
        <f t="shared" si="3"/>
        <v>100</v>
      </c>
    </row>
    <row r="9" spans="1:16" ht="21.95" customHeight="1">
      <c r="A9" s="43" t="s">
        <v>13</v>
      </c>
      <c r="B9" s="11">
        <v>9</v>
      </c>
      <c r="C9" s="62">
        <v>2.7272727272727271</v>
      </c>
      <c r="D9" s="11">
        <v>3</v>
      </c>
      <c r="E9" s="11">
        <v>320</v>
      </c>
      <c r="F9" s="11">
        <v>5</v>
      </c>
      <c r="G9" s="11">
        <v>0</v>
      </c>
      <c r="H9" s="11">
        <v>0</v>
      </c>
      <c r="I9" s="11">
        <v>328</v>
      </c>
      <c r="J9" s="11"/>
      <c r="K9" s="62">
        <f t="shared" ref="K9:P9" si="4">D9/$I$9*100</f>
        <v>0.91463414634146334</v>
      </c>
      <c r="L9" s="62">
        <f t="shared" si="4"/>
        <v>97.560975609756099</v>
      </c>
      <c r="M9" s="62">
        <f t="shared" si="4"/>
        <v>1.524390243902439</v>
      </c>
      <c r="N9" s="62">
        <f t="shared" si="4"/>
        <v>0</v>
      </c>
      <c r="O9" s="62">
        <f t="shared" si="4"/>
        <v>0</v>
      </c>
      <c r="P9" s="62">
        <f t="shared" si="4"/>
        <v>100</v>
      </c>
    </row>
    <row r="10" spans="1:16" ht="21.95" customHeight="1">
      <c r="A10" s="43" t="s">
        <v>14</v>
      </c>
      <c r="B10" s="11">
        <v>11</v>
      </c>
      <c r="C10" s="62">
        <v>3.3333333333333335</v>
      </c>
      <c r="D10" s="11">
        <v>24</v>
      </c>
      <c r="E10" s="11">
        <v>28</v>
      </c>
      <c r="F10" s="11">
        <v>10</v>
      </c>
      <c r="G10" s="11">
        <v>0</v>
      </c>
      <c r="H10" s="11">
        <v>17</v>
      </c>
      <c r="I10" s="11">
        <v>79</v>
      </c>
      <c r="J10" s="11"/>
      <c r="K10" s="62">
        <f t="shared" ref="K10:P10" si="5">D10/$I$10*100</f>
        <v>30.37974683544304</v>
      </c>
      <c r="L10" s="62">
        <f t="shared" si="5"/>
        <v>35.443037974683541</v>
      </c>
      <c r="M10" s="62">
        <f t="shared" si="5"/>
        <v>12.658227848101266</v>
      </c>
      <c r="N10" s="62">
        <f t="shared" si="5"/>
        <v>0</v>
      </c>
      <c r="O10" s="62">
        <f t="shared" si="5"/>
        <v>21.518987341772153</v>
      </c>
      <c r="P10" s="62">
        <f t="shared" si="5"/>
        <v>100</v>
      </c>
    </row>
    <row r="11" spans="1:16" ht="21.95" customHeight="1">
      <c r="A11" s="43" t="s">
        <v>15</v>
      </c>
      <c r="B11" s="11">
        <v>24</v>
      </c>
      <c r="C11" s="62">
        <v>7.2727272727272725</v>
      </c>
      <c r="D11" s="11">
        <v>46</v>
      </c>
      <c r="E11" s="11">
        <v>108</v>
      </c>
      <c r="F11" s="11">
        <v>3</v>
      </c>
      <c r="G11" s="11">
        <v>36</v>
      </c>
      <c r="H11" s="11">
        <v>33</v>
      </c>
      <c r="I11" s="11">
        <v>226</v>
      </c>
      <c r="J11" s="11"/>
      <c r="K11" s="62">
        <f t="shared" ref="K11:P11" si="6">D11/$I$11*100</f>
        <v>20.353982300884958</v>
      </c>
      <c r="L11" s="62">
        <f t="shared" si="6"/>
        <v>47.787610619469028</v>
      </c>
      <c r="M11" s="62">
        <f t="shared" si="6"/>
        <v>1.3274336283185841</v>
      </c>
      <c r="N11" s="62">
        <f t="shared" si="6"/>
        <v>15.929203539823009</v>
      </c>
      <c r="O11" s="62">
        <f t="shared" si="6"/>
        <v>14.601769911504425</v>
      </c>
      <c r="P11" s="62">
        <f t="shared" si="6"/>
        <v>100</v>
      </c>
    </row>
    <row r="12" spans="1:16" ht="21.95" customHeight="1">
      <c r="A12" s="43" t="s">
        <v>16</v>
      </c>
      <c r="B12" s="11">
        <v>61</v>
      </c>
      <c r="C12" s="62">
        <v>18.484848484848484</v>
      </c>
      <c r="D12" s="11">
        <v>395</v>
      </c>
      <c r="E12" s="11">
        <v>210.00000000000003</v>
      </c>
      <c r="F12" s="11">
        <v>0</v>
      </c>
      <c r="G12" s="11">
        <v>5</v>
      </c>
      <c r="H12" s="11">
        <v>608</v>
      </c>
      <c r="I12" s="11">
        <v>1218</v>
      </c>
      <c r="J12" s="11"/>
      <c r="K12" s="62">
        <f t="shared" ref="K12:P12" si="7">D12/$I$12*100</f>
        <v>32.430213464696223</v>
      </c>
      <c r="L12" s="62">
        <f t="shared" si="7"/>
        <v>17.241379310344829</v>
      </c>
      <c r="M12" s="62">
        <f t="shared" si="7"/>
        <v>0</v>
      </c>
      <c r="N12" s="62">
        <f t="shared" si="7"/>
        <v>0.41050903119868637</v>
      </c>
      <c r="O12" s="62">
        <f t="shared" si="7"/>
        <v>49.917898193760266</v>
      </c>
      <c r="P12" s="62">
        <f t="shared" si="7"/>
        <v>100</v>
      </c>
    </row>
    <row r="13" spans="1:16" ht="21.95" customHeight="1">
      <c r="A13" s="43" t="s">
        <v>17</v>
      </c>
      <c r="B13" s="11">
        <v>25</v>
      </c>
      <c r="C13" s="62">
        <v>7.5757575757575761</v>
      </c>
      <c r="D13" s="11">
        <v>22</v>
      </c>
      <c r="E13" s="11">
        <v>56</v>
      </c>
      <c r="F13" s="11">
        <v>1</v>
      </c>
      <c r="G13" s="11">
        <v>2</v>
      </c>
      <c r="H13" s="11">
        <v>49</v>
      </c>
      <c r="I13" s="11">
        <v>130</v>
      </c>
      <c r="J13" s="11"/>
      <c r="K13" s="62">
        <f t="shared" ref="K13:P13" si="8">D13/$I$13*100</f>
        <v>16.923076923076923</v>
      </c>
      <c r="L13" s="62">
        <f t="shared" si="8"/>
        <v>43.07692307692308</v>
      </c>
      <c r="M13" s="62">
        <f t="shared" si="8"/>
        <v>0.76923076923076927</v>
      </c>
      <c r="N13" s="62">
        <f t="shared" si="8"/>
        <v>1.5384615384615385</v>
      </c>
      <c r="O13" s="62">
        <f t="shared" si="8"/>
        <v>37.692307692307693</v>
      </c>
      <c r="P13" s="62">
        <f t="shared" si="8"/>
        <v>100</v>
      </c>
    </row>
    <row r="14" spans="1:16" ht="21.95" customHeight="1">
      <c r="A14" s="43" t="s">
        <v>18</v>
      </c>
      <c r="B14" s="11">
        <v>12</v>
      </c>
      <c r="C14" s="62">
        <v>3.6363636363636362</v>
      </c>
      <c r="D14" s="11">
        <v>140</v>
      </c>
      <c r="E14" s="11">
        <v>86</v>
      </c>
      <c r="F14" s="11">
        <v>4</v>
      </c>
      <c r="G14" s="11">
        <v>5</v>
      </c>
      <c r="H14" s="11">
        <v>0</v>
      </c>
      <c r="I14" s="11">
        <v>235</v>
      </c>
      <c r="J14" s="11"/>
      <c r="K14" s="62">
        <f t="shared" ref="K14:P14" si="9">D14/$I$14*100</f>
        <v>59.574468085106382</v>
      </c>
      <c r="L14" s="62">
        <f t="shared" si="9"/>
        <v>36.595744680851062</v>
      </c>
      <c r="M14" s="62">
        <f t="shared" si="9"/>
        <v>1.7021276595744681</v>
      </c>
      <c r="N14" s="62">
        <f t="shared" si="9"/>
        <v>2.1276595744680851</v>
      </c>
      <c r="O14" s="62">
        <f t="shared" si="9"/>
        <v>0</v>
      </c>
      <c r="P14" s="62">
        <f t="shared" si="9"/>
        <v>100</v>
      </c>
    </row>
    <row r="15" spans="1:16" ht="21.95" customHeight="1">
      <c r="A15" s="43" t="s">
        <v>19</v>
      </c>
      <c r="B15" s="11">
        <v>7</v>
      </c>
      <c r="C15" s="62">
        <v>2.1212121212121211</v>
      </c>
      <c r="D15" s="11">
        <v>62.000000000000007</v>
      </c>
      <c r="E15" s="11">
        <v>47</v>
      </c>
      <c r="F15" s="11">
        <v>0</v>
      </c>
      <c r="G15" s="11">
        <v>0</v>
      </c>
      <c r="H15" s="11">
        <v>0</v>
      </c>
      <c r="I15" s="11">
        <v>109</v>
      </c>
      <c r="J15" s="11"/>
      <c r="K15" s="62">
        <f t="shared" ref="K15:P15" si="10">D15/$I$15*100</f>
        <v>56.88073394495413</v>
      </c>
      <c r="L15" s="62">
        <f t="shared" si="10"/>
        <v>43.119266055045877</v>
      </c>
      <c r="M15" s="62">
        <f t="shared" si="10"/>
        <v>0</v>
      </c>
      <c r="N15" s="62">
        <f t="shared" si="10"/>
        <v>0</v>
      </c>
      <c r="O15" s="62">
        <f t="shared" si="10"/>
        <v>0</v>
      </c>
      <c r="P15" s="62">
        <f t="shared" si="10"/>
        <v>100</v>
      </c>
    </row>
    <row r="16" spans="1:16" ht="21.95" customHeight="1">
      <c r="A16" s="43" t="s">
        <v>20</v>
      </c>
      <c r="B16" s="11">
        <v>12</v>
      </c>
      <c r="C16" s="62">
        <v>3.6363636363636362</v>
      </c>
      <c r="D16" s="11">
        <v>11</v>
      </c>
      <c r="E16" s="11">
        <v>30.999999999999996</v>
      </c>
      <c r="F16" s="11">
        <v>0</v>
      </c>
      <c r="G16" s="11">
        <v>2</v>
      </c>
      <c r="H16" s="11">
        <v>2</v>
      </c>
      <c r="I16" s="11">
        <v>46</v>
      </c>
      <c r="J16" s="11"/>
      <c r="K16" s="62">
        <f t="shared" ref="K16:P16" si="11">D16/$I$16*100</f>
        <v>23.913043478260871</v>
      </c>
      <c r="L16" s="62">
        <f t="shared" si="11"/>
        <v>67.391304347826079</v>
      </c>
      <c r="M16" s="62">
        <f t="shared" si="11"/>
        <v>0</v>
      </c>
      <c r="N16" s="62">
        <f t="shared" si="11"/>
        <v>4.3478260869565215</v>
      </c>
      <c r="O16" s="62">
        <f t="shared" si="11"/>
        <v>4.3478260869565215</v>
      </c>
      <c r="P16" s="62">
        <f t="shared" si="11"/>
        <v>100</v>
      </c>
    </row>
    <row r="17" spans="1:16" ht="21.95" customHeight="1">
      <c r="A17" s="43" t="s">
        <v>21</v>
      </c>
      <c r="B17" s="11">
        <v>12</v>
      </c>
      <c r="C17" s="62">
        <v>3.6363636363636362</v>
      </c>
      <c r="D17" s="11">
        <v>61.999999999999993</v>
      </c>
      <c r="E17" s="11">
        <v>60.999999999999993</v>
      </c>
      <c r="F17" s="11">
        <v>0</v>
      </c>
      <c r="G17" s="11">
        <v>6</v>
      </c>
      <c r="H17" s="11">
        <v>0</v>
      </c>
      <c r="I17" s="11">
        <v>129</v>
      </c>
      <c r="J17" s="11"/>
      <c r="K17" s="62">
        <f t="shared" ref="K17:P17" si="12">D17/$I$17*100</f>
        <v>48.062015503875969</v>
      </c>
      <c r="L17" s="62">
        <f t="shared" si="12"/>
        <v>47.286821705426348</v>
      </c>
      <c r="M17" s="62">
        <f t="shared" si="12"/>
        <v>0</v>
      </c>
      <c r="N17" s="62">
        <f t="shared" si="12"/>
        <v>4.6511627906976747</v>
      </c>
      <c r="O17" s="62">
        <f t="shared" si="12"/>
        <v>0</v>
      </c>
      <c r="P17" s="62">
        <f t="shared" si="12"/>
        <v>100</v>
      </c>
    </row>
    <row r="18" spans="1:16" ht="21.95" customHeight="1">
      <c r="A18" s="43" t="s">
        <v>22</v>
      </c>
      <c r="B18" s="11">
        <v>9</v>
      </c>
      <c r="C18" s="62">
        <v>2.7272727272727271</v>
      </c>
      <c r="D18" s="11">
        <v>20</v>
      </c>
      <c r="E18" s="11">
        <v>10</v>
      </c>
      <c r="F18" s="11">
        <v>0</v>
      </c>
      <c r="G18" s="11">
        <v>0</v>
      </c>
      <c r="H18" s="11">
        <v>0</v>
      </c>
      <c r="I18" s="11">
        <v>30</v>
      </c>
      <c r="J18" s="11"/>
      <c r="K18" s="62">
        <f t="shared" ref="K18:P18" si="13">D18/$I$18*100</f>
        <v>66.666666666666657</v>
      </c>
      <c r="L18" s="62">
        <f t="shared" si="13"/>
        <v>33.333333333333329</v>
      </c>
      <c r="M18" s="62">
        <f t="shared" si="13"/>
        <v>0</v>
      </c>
      <c r="N18" s="62">
        <f t="shared" si="13"/>
        <v>0</v>
      </c>
      <c r="O18" s="62">
        <f t="shared" si="13"/>
        <v>0</v>
      </c>
      <c r="P18" s="62">
        <f t="shared" si="13"/>
        <v>100</v>
      </c>
    </row>
    <row r="19" spans="1:16" ht="21.95" customHeight="1">
      <c r="A19" s="43" t="s">
        <v>23</v>
      </c>
      <c r="B19" s="11">
        <v>15</v>
      </c>
      <c r="C19" s="62">
        <v>4.5454545454545459</v>
      </c>
      <c r="D19" s="11">
        <v>8</v>
      </c>
      <c r="E19" s="11">
        <v>252</v>
      </c>
      <c r="F19" s="11">
        <v>0</v>
      </c>
      <c r="G19" s="11">
        <v>3</v>
      </c>
      <c r="H19" s="11">
        <v>0</v>
      </c>
      <c r="I19" s="11">
        <v>263</v>
      </c>
      <c r="J19" s="11"/>
      <c r="K19" s="62">
        <f t="shared" ref="K19:P19" si="14">D19/$I$19*100</f>
        <v>3.041825095057034</v>
      </c>
      <c r="L19" s="62">
        <f t="shared" si="14"/>
        <v>95.817490494296578</v>
      </c>
      <c r="M19" s="62">
        <f t="shared" si="14"/>
        <v>0</v>
      </c>
      <c r="N19" s="62">
        <f t="shared" si="14"/>
        <v>1.1406844106463878</v>
      </c>
      <c r="O19" s="62">
        <f t="shared" si="14"/>
        <v>0</v>
      </c>
      <c r="P19" s="62">
        <f t="shared" si="14"/>
        <v>100</v>
      </c>
    </row>
    <row r="20" spans="1:16" ht="21.95" customHeight="1">
      <c r="A20" s="43" t="s">
        <v>24</v>
      </c>
      <c r="B20" s="11">
        <v>11</v>
      </c>
      <c r="C20" s="62">
        <v>3.3333333333333335</v>
      </c>
      <c r="D20" s="11">
        <v>144</v>
      </c>
      <c r="E20" s="11">
        <v>22</v>
      </c>
      <c r="F20" s="11">
        <v>0</v>
      </c>
      <c r="G20" s="11">
        <v>0</v>
      </c>
      <c r="H20" s="11">
        <v>0</v>
      </c>
      <c r="I20" s="11">
        <v>166</v>
      </c>
      <c r="J20" s="11"/>
      <c r="K20" s="62">
        <f t="shared" ref="K20:P20" si="15">D20/$I$20*100</f>
        <v>86.746987951807228</v>
      </c>
      <c r="L20" s="62">
        <f t="shared" si="15"/>
        <v>13.253012048192772</v>
      </c>
      <c r="M20" s="62">
        <f t="shared" si="15"/>
        <v>0</v>
      </c>
      <c r="N20" s="62">
        <f t="shared" si="15"/>
        <v>0</v>
      </c>
      <c r="O20" s="62">
        <f t="shared" si="15"/>
        <v>0</v>
      </c>
      <c r="P20" s="62">
        <f t="shared" si="15"/>
        <v>100</v>
      </c>
    </row>
    <row r="21" spans="1:16" ht="21.95" customHeight="1">
      <c r="A21" s="43" t="s">
        <v>25</v>
      </c>
      <c r="B21" s="11">
        <v>7</v>
      </c>
      <c r="C21" s="62">
        <v>2.1212121212121211</v>
      </c>
      <c r="D21" s="11">
        <v>205</v>
      </c>
      <c r="E21" s="11">
        <v>22</v>
      </c>
      <c r="F21" s="11">
        <v>0</v>
      </c>
      <c r="G21" s="11">
        <v>0</v>
      </c>
      <c r="H21" s="11">
        <v>0</v>
      </c>
      <c r="I21" s="11">
        <v>227</v>
      </c>
      <c r="J21" s="11"/>
      <c r="K21" s="62">
        <f t="shared" ref="K21:P21" si="16">D21/$I$21*100</f>
        <v>90.308370044052865</v>
      </c>
      <c r="L21" s="62">
        <f t="shared" si="16"/>
        <v>9.6916299559471373</v>
      </c>
      <c r="M21" s="62">
        <f t="shared" si="16"/>
        <v>0</v>
      </c>
      <c r="N21" s="62">
        <f t="shared" si="16"/>
        <v>0</v>
      </c>
      <c r="O21" s="62">
        <f t="shared" si="16"/>
        <v>0</v>
      </c>
      <c r="P21" s="62">
        <f t="shared" si="16"/>
        <v>100</v>
      </c>
    </row>
    <row r="22" spans="1:16" ht="21.95" customHeight="1">
      <c r="A22" s="45" t="s">
        <v>26</v>
      </c>
      <c r="B22" s="10">
        <v>18</v>
      </c>
      <c r="C22" s="53">
        <v>5.4545454545454541</v>
      </c>
      <c r="D22" s="10">
        <v>0</v>
      </c>
      <c r="E22" s="10">
        <v>112</v>
      </c>
      <c r="F22" s="10">
        <v>1</v>
      </c>
      <c r="G22" s="10">
        <v>8</v>
      </c>
      <c r="H22" s="10">
        <v>14</v>
      </c>
      <c r="I22" s="10">
        <v>135</v>
      </c>
      <c r="J22" s="12"/>
      <c r="K22" s="53">
        <f t="shared" ref="K22:P22" si="17">D22/$I$22*100</f>
        <v>0</v>
      </c>
      <c r="L22" s="53">
        <f t="shared" si="17"/>
        <v>82.962962962962962</v>
      </c>
      <c r="M22" s="53">
        <f t="shared" si="17"/>
        <v>0.74074074074074081</v>
      </c>
      <c r="N22" s="53">
        <f t="shared" si="17"/>
        <v>5.9259259259259265</v>
      </c>
      <c r="O22" s="53">
        <f t="shared" si="17"/>
        <v>10.37037037037037</v>
      </c>
      <c r="P22" s="53">
        <f t="shared" si="17"/>
        <v>100</v>
      </c>
    </row>
    <row r="23" spans="1:16" ht="21.95" customHeight="1" thickBot="1">
      <c r="A23" s="190" t="s">
        <v>27</v>
      </c>
      <c r="B23" s="101">
        <v>330</v>
      </c>
      <c r="C23" s="103">
        <v>100</v>
      </c>
      <c r="D23" s="101">
        <v>1254</v>
      </c>
      <c r="E23" s="101">
        <v>2836.0000000000005</v>
      </c>
      <c r="F23" s="101">
        <v>45</v>
      </c>
      <c r="G23" s="101">
        <v>103.00000000000001</v>
      </c>
      <c r="H23" s="101">
        <v>775.00000000000011</v>
      </c>
      <c r="I23" s="101">
        <v>5013</v>
      </c>
      <c r="J23" s="101"/>
      <c r="K23" s="103">
        <f t="shared" ref="K23:P23" si="18">D23/$I$23*100</f>
        <v>25.014961101137047</v>
      </c>
      <c r="L23" s="103">
        <f t="shared" si="18"/>
        <v>56.572910432874536</v>
      </c>
      <c r="M23" s="103">
        <f t="shared" si="18"/>
        <v>0.89766606822262118</v>
      </c>
      <c r="N23" s="103">
        <f t="shared" si="18"/>
        <v>2.0546578894873333</v>
      </c>
      <c r="O23" s="103">
        <f t="shared" si="18"/>
        <v>15.459804508278477</v>
      </c>
      <c r="P23" s="103">
        <f t="shared" si="18"/>
        <v>100</v>
      </c>
    </row>
    <row r="24" spans="1:16" ht="15" thickTop="1"/>
    <row r="25" spans="1:16" s="336" customFormat="1" ht="9" customHeight="1"/>
    <row r="26" spans="1:16" ht="14.25" customHeight="1" thickBot="1"/>
    <row r="27" spans="1:16" ht="21" customHeight="1">
      <c r="A27" s="354" t="s">
        <v>437</v>
      </c>
      <c r="B27" s="354"/>
      <c r="C27" s="366">
        <v>188</v>
      </c>
      <c r="D27" s="366"/>
      <c r="E27" s="366"/>
      <c r="F27" s="366"/>
      <c r="G27" s="366"/>
      <c r="H27" s="366"/>
      <c r="I27" s="366"/>
      <c r="J27" s="366"/>
      <c r="K27" s="366"/>
      <c r="L27" s="366"/>
      <c r="M27" s="366"/>
      <c r="N27" s="366"/>
      <c r="O27" s="366"/>
      <c r="P27" s="366"/>
    </row>
  </sheetData>
  <mergeCells count="7">
    <mergeCell ref="C27:P27"/>
    <mergeCell ref="A1:P1"/>
    <mergeCell ref="A2:P2"/>
    <mergeCell ref="A3:A4"/>
    <mergeCell ref="B3:C3"/>
    <mergeCell ref="D3:I3"/>
    <mergeCell ref="K3:P3"/>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33.xml><?xml version="1.0" encoding="utf-8"?>
<worksheet xmlns="http://schemas.openxmlformats.org/spreadsheetml/2006/main" xmlns:r="http://schemas.openxmlformats.org/officeDocument/2006/relationships">
  <sheetPr>
    <tabColor rgb="FF00B0F0"/>
  </sheetPr>
  <dimension ref="A1:G26"/>
  <sheetViews>
    <sheetView rightToLeft="1" view="pageBreakPreview" zoomScaleSheetLayoutView="100" workbookViewId="0">
      <selection activeCell="T7" sqref="T7"/>
    </sheetView>
  </sheetViews>
  <sheetFormatPr defaultColWidth="9.125" defaultRowHeight="14.25"/>
  <cols>
    <col min="1" max="1" width="13.375" style="92" customWidth="1"/>
    <col min="2" max="2" width="16" style="92" customWidth="1"/>
    <col min="3" max="3" width="14" style="92" customWidth="1"/>
    <col min="4" max="4" width="10.75" style="92" customWidth="1"/>
    <col min="5" max="5" width="14" style="92" customWidth="1"/>
    <col min="6" max="6" width="13.875" style="92" customWidth="1"/>
    <col min="7" max="7" width="13.125" style="92" customWidth="1"/>
    <col min="8" max="16384" width="9.125" style="92"/>
  </cols>
  <sheetData>
    <row r="1" spans="1:7" ht="18.75" customHeight="1">
      <c r="A1" s="364" t="s">
        <v>363</v>
      </c>
      <c r="B1" s="364"/>
      <c r="C1" s="364"/>
      <c r="D1" s="364"/>
      <c r="E1" s="364"/>
      <c r="F1" s="364"/>
      <c r="G1" s="364"/>
    </row>
    <row r="2" spans="1:7" ht="25.5" customHeight="1" thickBot="1">
      <c r="A2" s="392" t="s">
        <v>483</v>
      </c>
      <c r="B2" s="392"/>
      <c r="C2" s="392"/>
      <c r="D2" s="392"/>
      <c r="E2" s="392"/>
      <c r="F2" s="392"/>
      <c r="G2" s="392"/>
    </row>
    <row r="3" spans="1:7" ht="36.75" customHeight="1" thickTop="1">
      <c r="A3" s="363" t="s">
        <v>1</v>
      </c>
      <c r="B3" s="371" t="s">
        <v>240</v>
      </c>
      <c r="C3" s="380" t="s">
        <v>438</v>
      </c>
      <c r="D3" s="380"/>
      <c r="E3" s="371" t="s">
        <v>413</v>
      </c>
      <c r="F3" s="380" t="s">
        <v>412</v>
      </c>
      <c r="G3" s="380"/>
    </row>
    <row r="4" spans="1:7" ht="24" customHeight="1">
      <c r="A4" s="374"/>
      <c r="B4" s="372"/>
      <c r="C4" s="323" t="s">
        <v>68</v>
      </c>
      <c r="D4" s="323" t="s">
        <v>109</v>
      </c>
      <c r="E4" s="372"/>
      <c r="F4" s="323" t="s">
        <v>68</v>
      </c>
      <c r="G4" s="323" t="s">
        <v>109</v>
      </c>
    </row>
    <row r="5" spans="1:7" ht="21.95" customHeight="1">
      <c r="A5" s="45" t="s">
        <v>9</v>
      </c>
      <c r="B5" s="10">
        <v>66</v>
      </c>
      <c r="C5" s="10">
        <v>5</v>
      </c>
      <c r="D5" s="53">
        <v>7.5757575757575761</v>
      </c>
      <c r="E5" s="53">
        <v>14</v>
      </c>
      <c r="F5" s="10">
        <v>3</v>
      </c>
      <c r="G5" s="53">
        <v>4.5454545454545459</v>
      </c>
    </row>
    <row r="6" spans="1:7" ht="21.95" customHeight="1">
      <c r="A6" s="86" t="s">
        <v>10</v>
      </c>
      <c r="B6" s="79">
        <v>100</v>
      </c>
      <c r="C6" s="79">
        <v>33</v>
      </c>
      <c r="D6" s="105">
        <v>33</v>
      </c>
      <c r="E6" s="105">
        <v>23.696969696969699</v>
      </c>
      <c r="F6" s="79">
        <v>27</v>
      </c>
      <c r="G6" s="105">
        <v>27</v>
      </c>
    </row>
    <row r="7" spans="1:7" ht="21.95" customHeight="1">
      <c r="A7" s="86" t="s">
        <v>11</v>
      </c>
      <c r="B7" s="79">
        <v>198</v>
      </c>
      <c r="C7" s="79">
        <v>24</v>
      </c>
      <c r="D7" s="105">
        <v>12.121212121212121</v>
      </c>
      <c r="E7" s="105">
        <v>17.5</v>
      </c>
      <c r="F7" s="79">
        <v>30</v>
      </c>
      <c r="G7" s="105">
        <v>15.151515151515152</v>
      </c>
    </row>
    <row r="8" spans="1:7" ht="21.95" customHeight="1">
      <c r="A8" s="86" t="s">
        <v>12</v>
      </c>
      <c r="B8" s="79">
        <v>84</v>
      </c>
      <c r="C8" s="79">
        <v>16</v>
      </c>
      <c r="D8" s="105">
        <v>19.047619047619047</v>
      </c>
      <c r="E8" s="105">
        <v>17.000000000000004</v>
      </c>
      <c r="F8" s="79">
        <v>16</v>
      </c>
      <c r="G8" s="105">
        <v>19.047619047619047</v>
      </c>
    </row>
    <row r="9" spans="1:7" ht="21.95" customHeight="1">
      <c r="A9" s="86" t="s">
        <v>13</v>
      </c>
      <c r="B9" s="79">
        <v>102</v>
      </c>
      <c r="C9" s="79">
        <v>22</v>
      </c>
      <c r="D9" s="105">
        <v>21.568627450980394</v>
      </c>
      <c r="E9" s="105">
        <v>7.5454545454545459</v>
      </c>
      <c r="F9" s="79">
        <v>5</v>
      </c>
      <c r="G9" s="105">
        <v>4.9019607843137258</v>
      </c>
    </row>
    <row r="10" spans="1:7" ht="21.95" customHeight="1">
      <c r="A10" s="86" t="s">
        <v>14</v>
      </c>
      <c r="B10" s="79">
        <v>76</v>
      </c>
      <c r="C10" s="79">
        <v>53</v>
      </c>
      <c r="D10" s="105">
        <v>69.73684210526315</v>
      </c>
      <c r="E10" s="105">
        <v>38.056603773584897</v>
      </c>
      <c r="F10" s="79">
        <v>53</v>
      </c>
      <c r="G10" s="105">
        <v>69.73684210526315</v>
      </c>
    </row>
    <row r="11" spans="1:7" ht="21.95" customHeight="1">
      <c r="A11" s="86" t="s">
        <v>15</v>
      </c>
      <c r="B11" s="79">
        <v>71</v>
      </c>
      <c r="C11" s="79">
        <v>19</v>
      </c>
      <c r="D11" s="105">
        <v>26.760563380281688</v>
      </c>
      <c r="E11" s="105">
        <v>23.10526315789474</v>
      </c>
      <c r="F11" s="79">
        <v>20</v>
      </c>
      <c r="G11" s="105">
        <v>28.169014084507044</v>
      </c>
    </row>
    <row r="12" spans="1:7" ht="21.95" customHeight="1">
      <c r="A12" s="86" t="s">
        <v>16</v>
      </c>
      <c r="B12" s="79">
        <v>218</v>
      </c>
      <c r="C12" s="79">
        <v>46</v>
      </c>
      <c r="D12" s="105">
        <v>21.100917431192663</v>
      </c>
      <c r="E12" s="105">
        <v>24.847826086956523</v>
      </c>
      <c r="F12" s="79">
        <v>40</v>
      </c>
      <c r="G12" s="105">
        <v>18.348623853211009</v>
      </c>
    </row>
    <row r="13" spans="1:7" ht="21.95" customHeight="1">
      <c r="A13" s="86" t="s">
        <v>17</v>
      </c>
      <c r="B13" s="79">
        <v>79</v>
      </c>
      <c r="C13" s="79">
        <v>34</v>
      </c>
      <c r="D13" s="105">
        <v>43.037974683544306</v>
      </c>
      <c r="E13" s="105">
        <v>25.970588235294109</v>
      </c>
      <c r="F13" s="79">
        <v>33</v>
      </c>
      <c r="G13" s="105">
        <v>41.77215189873418</v>
      </c>
    </row>
    <row r="14" spans="1:7" ht="21.95" customHeight="1">
      <c r="A14" s="86" t="s">
        <v>18</v>
      </c>
      <c r="B14" s="79">
        <v>35</v>
      </c>
      <c r="C14" s="79">
        <v>16</v>
      </c>
      <c r="D14" s="105">
        <v>45.714285714285715</v>
      </c>
      <c r="E14" s="105">
        <v>29.437499999999996</v>
      </c>
      <c r="F14" s="79">
        <v>9</v>
      </c>
      <c r="G14" s="105">
        <v>25.714285714285712</v>
      </c>
    </row>
    <row r="15" spans="1:7" ht="21.95" customHeight="1">
      <c r="A15" s="86" t="s">
        <v>19</v>
      </c>
      <c r="B15" s="79">
        <v>34</v>
      </c>
      <c r="C15" s="79">
        <v>24</v>
      </c>
      <c r="D15" s="105">
        <v>70.588235294117652</v>
      </c>
      <c r="E15" s="105">
        <v>41.708333333333329</v>
      </c>
      <c r="F15" s="79">
        <v>0</v>
      </c>
      <c r="G15" s="105">
        <v>0</v>
      </c>
    </row>
    <row r="16" spans="1:7" ht="21.95" customHeight="1">
      <c r="A16" s="86" t="s">
        <v>20</v>
      </c>
      <c r="B16" s="79">
        <v>73</v>
      </c>
      <c r="C16" s="79">
        <v>18</v>
      </c>
      <c r="D16" s="105">
        <v>24.657534246575342</v>
      </c>
      <c r="E16" s="105">
        <v>31.222222222222225</v>
      </c>
      <c r="F16" s="79">
        <v>10</v>
      </c>
      <c r="G16" s="105">
        <v>13.698630136986301</v>
      </c>
    </row>
    <row r="17" spans="1:7" ht="21.95" customHeight="1">
      <c r="A17" s="86" t="s">
        <v>21</v>
      </c>
      <c r="B17" s="79">
        <v>29</v>
      </c>
      <c r="C17" s="79">
        <v>19</v>
      </c>
      <c r="D17" s="105">
        <v>65.517241379310349</v>
      </c>
      <c r="E17" s="105">
        <v>24.684210526315788</v>
      </c>
      <c r="F17" s="79">
        <v>16</v>
      </c>
      <c r="G17" s="105">
        <v>55.172413793103445</v>
      </c>
    </row>
    <row r="18" spans="1:7" ht="21.95" customHeight="1">
      <c r="A18" s="86" t="s">
        <v>22</v>
      </c>
      <c r="B18" s="79">
        <v>33</v>
      </c>
      <c r="C18" s="79">
        <v>23</v>
      </c>
      <c r="D18" s="105">
        <v>69.696969696969703</v>
      </c>
      <c r="E18" s="105">
        <v>31.217391304347824</v>
      </c>
      <c r="F18" s="79">
        <v>22</v>
      </c>
      <c r="G18" s="105">
        <v>66.666666666666657</v>
      </c>
    </row>
    <row r="19" spans="1:7" ht="21.95" customHeight="1">
      <c r="A19" s="86" t="s">
        <v>23</v>
      </c>
      <c r="B19" s="12">
        <v>56</v>
      </c>
      <c r="C19" s="12">
        <v>51</v>
      </c>
      <c r="D19" s="111">
        <v>91.071428571428569</v>
      </c>
      <c r="E19" s="111">
        <v>25.411764705882351</v>
      </c>
      <c r="F19" s="12">
        <v>37</v>
      </c>
      <c r="G19" s="111">
        <v>66.071428571428569</v>
      </c>
    </row>
    <row r="20" spans="1:7" ht="21.95" customHeight="1">
      <c r="A20" s="86" t="s">
        <v>24</v>
      </c>
      <c r="B20" s="13">
        <v>42</v>
      </c>
      <c r="C20" s="13">
        <v>32</v>
      </c>
      <c r="D20" s="117">
        <v>76.19047619047619</v>
      </c>
      <c r="E20" s="117">
        <v>33.218749999999993</v>
      </c>
      <c r="F20" s="13">
        <v>32</v>
      </c>
      <c r="G20" s="117">
        <v>76.19047619047619</v>
      </c>
    </row>
    <row r="21" spans="1:7" ht="21.95" customHeight="1">
      <c r="A21" s="86" t="s">
        <v>25</v>
      </c>
      <c r="B21" s="79">
        <v>75</v>
      </c>
      <c r="C21" s="79">
        <v>69</v>
      </c>
      <c r="D21" s="105">
        <v>92</v>
      </c>
      <c r="E21" s="105">
        <v>41.884057971014492</v>
      </c>
      <c r="F21" s="79">
        <v>69</v>
      </c>
      <c r="G21" s="105">
        <v>92</v>
      </c>
    </row>
    <row r="22" spans="1:7" ht="21.95" customHeight="1">
      <c r="A22" s="45" t="s">
        <v>26</v>
      </c>
      <c r="B22" s="10">
        <v>62</v>
      </c>
      <c r="C22" s="10">
        <v>15</v>
      </c>
      <c r="D22" s="53">
        <v>24.193548387096776</v>
      </c>
      <c r="E22" s="53">
        <v>31.866666666666664</v>
      </c>
      <c r="F22" s="10">
        <v>11</v>
      </c>
      <c r="G22" s="53">
        <v>17.741935483870968</v>
      </c>
    </row>
    <row r="23" spans="1:7" ht="21.95" customHeight="1" thickBot="1">
      <c r="A23" s="91" t="s">
        <v>27</v>
      </c>
      <c r="B23" s="19">
        <v>1433</v>
      </c>
      <c r="C23" s="19">
        <v>519</v>
      </c>
      <c r="D23" s="63">
        <v>36.217725052337748</v>
      </c>
      <c r="E23" s="63">
        <v>29.171483622350674</v>
      </c>
      <c r="F23" s="19">
        <v>433</v>
      </c>
      <c r="G23" s="63">
        <v>30.216329378925334</v>
      </c>
    </row>
    <row r="24" spans="1:7" ht="15" thickTop="1"/>
    <row r="25" spans="1:7" ht="29.25" customHeight="1" thickBot="1"/>
    <row r="26" spans="1:7" ht="20.25" customHeight="1">
      <c r="A26" s="351" t="s">
        <v>437</v>
      </c>
      <c r="B26" s="351"/>
      <c r="C26" s="366">
        <v>193</v>
      </c>
      <c r="D26" s="366"/>
      <c r="E26" s="366"/>
      <c r="F26" s="366"/>
      <c r="G26" s="366"/>
    </row>
  </sheetData>
  <mergeCells count="8">
    <mergeCell ref="C26:G26"/>
    <mergeCell ref="A1:G1"/>
    <mergeCell ref="A2:G2"/>
    <mergeCell ref="A3:A4"/>
    <mergeCell ref="B3:B4"/>
    <mergeCell ref="C3:D3"/>
    <mergeCell ref="E3:E4"/>
    <mergeCell ref="F3:G3"/>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34.xml><?xml version="1.0" encoding="utf-8"?>
<worksheet xmlns="http://schemas.openxmlformats.org/spreadsheetml/2006/main" xmlns:r="http://schemas.openxmlformats.org/officeDocument/2006/relationships">
  <sheetPr>
    <tabColor rgb="FFFF6600"/>
  </sheetPr>
  <dimension ref="A1:P27"/>
  <sheetViews>
    <sheetView rightToLeft="1" view="pageBreakPreview" zoomScaleNormal="90" zoomScaleSheetLayoutView="100" workbookViewId="0">
      <selection activeCell="R4" sqref="R4"/>
    </sheetView>
  </sheetViews>
  <sheetFormatPr defaultColWidth="9.125" defaultRowHeight="14.25"/>
  <cols>
    <col min="1" max="1" width="12.875" style="92" customWidth="1"/>
    <col min="2" max="2" width="0.75" style="92" customWidth="1"/>
    <col min="3" max="4" width="9.75" style="92" customWidth="1"/>
    <col min="5" max="5" width="0.75" style="92" customWidth="1"/>
    <col min="6" max="7" width="9.75" style="92" customWidth="1"/>
    <col min="8" max="8" width="0.625" style="92" customWidth="1"/>
    <col min="9" max="10" width="9.75" style="92" customWidth="1"/>
    <col min="11" max="11" width="0.75" style="92" customWidth="1"/>
    <col min="12" max="13" width="9.75" style="92" customWidth="1"/>
    <col min="14" max="14" width="0.625" style="92" customWidth="1"/>
    <col min="15" max="15" width="11.125" style="92" customWidth="1"/>
    <col min="16" max="16" width="10" style="92" customWidth="1"/>
    <col min="17" max="16384" width="9.125" style="92"/>
  </cols>
  <sheetData>
    <row r="1" spans="1:16" ht="18.75" customHeight="1">
      <c r="A1" s="364" t="s">
        <v>377</v>
      </c>
      <c r="B1" s="364"/>
      <c r="C1" s="364"/>
      <c r="D1" s="364"/>
      <c r="E1" s="364"/>
      <c r="F1" s="364"/>
      <c r="G1" s="364"/>
      <c r="H1" s="364"/>
      <c r="I1" s="364"/>
      <c r="J1" s="364"/>
      <c r="K1" s="364"/>
      <c r="L1" s="364"/>
      <c r="M1" s="364"/>
      <c r="N1" s="364"/>
      <c r="O1" s="364"/>
      <c r="P1" s="364"/>
    </row>
    <row r="2" spans="1:16" ht="25.5" customHeight="1" thickBot="1">
      <c r="A2" s="392" t="s">
        <v>484</v>
      </c>
      <c r="B2" s="392"/>
      <c r="C2" s="392"/>
      <c r="D2" s="392"/>
      <c r="E2" s="392"/>
      <c r="F2" s="392"/>
      <c r="G2" s="392"/>
      <c r="H2" s="392"/>
      <c r="I2" s="392"/>
      <c r="J2" s="392"/>
      <c r="K2" s="392"/>
      <c r="L2" s="392"/>
      <c r="M2" s="392"/>
      <c r="N2" s="392"/>
      <c r="O2" s="392"/>
      <c r="P2" s="392"/>
    </row>
    <row r="3" spans="1:16" ht="39.75" customHeight="1" thickTop="1">
      <c r="A3" s="363" t="s">
        <v>1</v>
      </c>
      <c r="B3" s="93"/>
      <c r="C3" s="382" t="s">
        <v>191</v>
      </c>
      <c r="D3" s="382"/>
      <c r="E3" s="93"/>
      <c r="F3" s="380" t="s">
        <v>192</v>
      </c>
      <c r="G3" s="380"/>
      <c r="H3" s="93"/>
      <c r="I3" s="380" t="s">
        <v>193</v>
      </c>
      <c r="J3" s="380"/>
      <c r="K3" s="93"/>
      <c r="L3" s="380" t="s">
        <v>414</v>
      </c>
      <c r="M3" s="380"/>
      <c r="N3" s="93"/>
      <c r="O3" s="380" t="s">
        <v>194</v>
      </c>
      <c r="P3" s="380"/>
    </row>
    <row r="4" spans="1:16" ht="26.25" customHeight="1">
      <c r="A4" s="374"/>
      <c r="B4" s="18"/>
      <c r="C4" s="85" t="s">
        <v>108</v>
      </c>
      <c r="D4" s="85" t="s">
        <v>109</v>
      </c>
      <c r="E4" s="18"/>
      <c r="F4" s="85" t="s">
        <v>108</v>
      </c>
      <c r="G4" s="85" t="s">
        <v>109</v>
      </c>
      <c r="H4" s="18"/>
      <c r="I4" s="85" t="s">
        <v>108</v>
      </c>
      <c r="J4" s="85" t="s">
        <v>109</v>
      </c>
      <c r="K4" s="18"/>
      <c r="L4" s="85" t="s">
        <v>108</v>
      </c>
      <c r="M4" s="85" t="s">
        <v>109</v>
      </c>
      <c r="N4" s="18"/>
      <c r="O4" s="88" t="s">
        <v>108</v>
      </c>
      <c r="P4" s="88" t="s">
        <v>109</v>
      </c>
    </row>
    <row r="5" spans="1:16" ht="21.95" customHeight="1">
      <c r="A5" s="45" t="s">
        <v>9</v>
      </c>
      <c r="B5" s="10"/>
      <c r="C5" s="10">
        <v>1</v>
      </c>
      <c r="D5" s="53">
        <v>1.5151515151515151</v>
      </c>
      <c r="E5" s="10"/>
      <c r="F5" s="10">
        <v>0</v>
      </c>
      <c r="G5" s="53">
        <v>0</v>
      </c>
      <c r="H5" s="10"/>
      <c r="I5" s="10">
        <v>0</v>
      </c>
      <c r="J5" s="53">
        <v>0</v>
      </c>
      <c r="K5" s="10"/>
      <c r="L5" s="10">
        <v>1</v>
      </c>
      <c r="M5" s="53">
        <v>1.5151515151515151</v>
      </c>
      <c r="N5" s="10"/>
      <c r="O5" s="10">
        <v>64</v>
      </c>
      <c r="P5" s="53">
        <v>96.969696969696969</v>
      </c>
    </row>
    <row r="6" spans="1:16" ht="21.95" customHeight="1">
      <c r="A6" s="86" t="s">
        <v>10</v>
      </c>
      <c r="B6" s="79"/>
      <c r="C6" s="79">
        <v>0</v>
      </c>
      <c r="D6" s="105">
        <v>0</v>
      </c>
      <c r="E6" s="79"/>
      <c r="F6" s="79">
        <v>0</v>
      </c>
      <c r="G6" s="105">
        <v>0</v>
      </c>
      <c r="H6" s="79"/>
      <c r="I6" s="79">
        <v>0</v>
      </c>
      <c r="J6" s="105">
        <v>0</v>
      </c>
      <c r="K6" s="79"/>
      <c r="L6" s="79">
        <v>0</v>
      </c>
      <c r="M6" s="105">
        <v>0</v>
      </c>
      <c r="N6" s="79"/>
      <c r="O6" s="79">
        <v>100</v>
      </c>
      <c r="P6" s="105">
        <v>100</v>
      </c>
    </row>
    <row r="7" spans="1:16" ht="21.95" customHeight="1">
      <c r="A7" s="86" t="s">
        <v>11</v>
      </c>
      <c r="B7" s="79"/>
      <c r="C7" s="79">
        <v>1</v>
      </c>
      <c r="D7" s="105">
        <v>0.5</v>
      </c>
      <c r="E7" s="79"/>
      <c r="F7" s="79">
        <v>0</v>
      </c>
      <c r="G7" s="105">
        <v>0</v>
      </c>
      <c r="H7" s="79"/>
      <c r="I7" s="79">
        <v>4</v>
      </c>
      <c r="J7" s="105">
        <v>2</v>
      </c>
      <c r="K7" s="79"/>
      <c r="L7" s="79">
        <v>4</v>
      </c>
      <c r="M7" s="105">
        <v>2</v>
      </c>
      <c r="N7" s="79"/>
      <c r="O7" s="79">
        <v>191</v>
      </c>
      <c r="P7" s="105">
        <v>95.5</v>
      </c>
    </row>
    <row r="8" spans="1:16" ht="21.95" customHeight="1">
      <c r="A8" s="86" t="s">
        <v>12</v>
      </c>
      <c r="B8" s="79"/>
      <c r="C8" s="79">
        <v>4</v>
      </c>
      <c r="D8" s="105">
        <v>4.7058823529411766</v>
      </c>
      <c r="E8" s="79"/>
      <c r="F8" s="79">
        <v>0</v>
      </c>
      <c r="G8" s="105">
        <v>0</v>
      </c>
      <c r="H8" s="79"/>
      <c r="I8" s="79">
        <v>0</v>
      </c>
      <c r="J8" s="105">
        <v>0</v>
      </c>
      <c r="K8" s="79"/>
      <c r="L8" s="79">
        <v>2</v>
      </c>
      <c r="M8" s="105">
        <v>2.3529411764705883</v>
      </c>
      <c r="N8" s="79"/>
      <c r="O8" s="79">
        <v>79</v>
      </c>
      <c r="P8" s="105">
        <v>92.941176470588232</v>
      </c>
    </row>
    <row r="9" spans="1:16" ht="21.95" customHeight="1">
      <c r="A9" s="86" t="s">
        <v>13</v>
      </c>
      <c r="B9" s="79"/>
      <c r="C9" s="79">
        <v>0</v>
      </c>
      <c r="D9" s="105">
        <v>0</v>
      </c>
      <c r="E9" s="79"/>
      <c r="F9" s="79">
        <v>2</v>
      </c>
      <c r="G9" s="105">
        <v>1.9047619047619049</v>
      </c>
      <c r="H9" s="79"/>
      <c r="I9" s="79">
        <v>2</v>
      </c>
      <c r="J9" s="105">
        <v>1.9047619047619049</v>
      </c>
      <c r="K9" s="79"/>
      <c r="L9" s="79">
        <v>3</v>
      </c>
      <c r="M9" s="105">
        <v>2.8571428571428572</v>
      </c>
      <c r="N9" s="79"/>
      <c r="O9" s="79">
        <v>98</v>
      </c>
      <c r="P9" s="105">
        <v>93.333333333333329</v>
      </c>
    </row>
    <row r="10" spans="1:16" ht="21.95" customHeight="1">
      <c r="A10" s="86" t="s">
        <v>14</v>
      </c>
      <c r="B10" s="79"/>
      <c r="C10" s="79">
        <v>0</v>
      </c>
      <c r="D10" s="105">
        <v>0</v>
      </c>
      <c r="E10" s="79"/>
      <c r="F10" s="79">
        <v>0</v>
      </c>
      <c r="G10" s="105">
        <v>0</v>
      </c>
      <c r="H10" s="79"/>
      <c r="I10" s="79">
        <v>0</v>
      </c>
      <c r="J10" s="105">
        <v>0</v>
      </c>
      <c r="K10" s="79"/>
      <c r="L10" s="79">
        <v>0</v>
      </c>
      <c r="M10" s="105">
        <v>0</v>
      </c>
      <c r="N10" s="79"/>
      <c r="O10" s="79">
        <v>76</v>
      </c>
      <c r="P10" s="105">
        <v>100</v>
      </c>
    </row>
    <row r="11" spans="1:16" ht="21.95" customHeight="1">
      <c r="A11" s="86" t="s">
        <v>15</v>
      </c>
      <c r="B11" s="79"/>
      <c r="C11" s="79">
        <v>1</v>
      </c>
      <c r="D11" s="105">
        <v>1.4084507042253522</v>
      </c>
      <c r="E11" s="79"/>
      <c r="F11" s="79">
        <v>2</v>
      </c>
      <c r="G11" s="105">
        <v>2.8169014084507045</v>
      </c>
      <c r="H11" s="79"/>
      <c r="I11" s="79">
        <v>0</v>
      </c>
      <c r="J11" s="105">
        <v>0</v>
      </c>
      <c r="K11" s="79"/>
      <c r="L11" s="79">
        <v>3</v>
      </c>
      <c r="M11" s="105">
        <v>4.225352112676056</v>
      </c>
      <c r="N11" s="79"/>
      <c r="O11" s="79">
        <v>65</v>
      </c>
      <c r="P11" s="105">
        <v>91.549295774647888</v>
      </c>
    </row>
    <row r="12" spans="1:16" ht="21.95" customHeight="1">
      <c r="A12" s="86" t="s">
        <v>16</v>
      </c>
      <c r="B12" s="79"/>
      <c r="C12" s="79">
        <v>1</v>
      </c>
      <c r="D12" s="105">
        <v>0.47619047619047622</v>
      </c>
      <c r="E12" s="79"/>
      <c r="F12" s="79">
        <v>2</v>
      </c>
      <c r="G12" s="105">
        <v>0.95238095238095244</v>
      </c>
      <c r="H12" s="79"/>
      <c r="I12" s="79">
        <v>2</v>
      </c>
      <c r="J12" s="105">
        <v>0.95238095238095244</v>
      </c>
      <c r="K12" s="79"/>
      <c r="L12" s="79">
        <v>4</v>
      </c>
      <c r="M12" s="105">
        <v>1.9047619047619049</v>
      </c>
      <c r="N12" s="79"/>
      <c r="O12" s="79">
        <v>201</v>
      </c>
      <c r="P12" s="105">
        <v>95.714285714285722</v>
      </c>
    </row>
    <row r="13" spans="1:16" ht="21.95" customHeight="1">
      <c r="A13" s="86" t="s">
        <v>17</v>
      </c>
      <c r="B13" s="79"/>
      <c r="C13" s="79">
        <v>0</v>
      </c>
      <c r="D13" s="105">
        <v>0</v>
      </c>
      <c r="E13" s="79"/>
      <c r="F13" s="79">
        <v>1</v>
      </c>
      <c r="G13" s="105">
        <v>1.2658227848101267</v>
      </c>
      <c r="H13" s="79"/>
      <c r="I13" s="79">
        <v>0</v>
      </c>
      <c r="J13" s="105">
        <v>0</v>
      </c>
      <c r="K13" s="79"/>
      <c r="L13" s="79">
        <v>0</v>
      </c>
      <c r="M13" s="105">
        <v>0</v>
      </c>
      <c r="N13" s="79"/>
      <c r="O13" s="79">
        <v>78</v>
      </c>
      <c r="P13" s="105">
        <v>98.734177215189874</v>
      </c>
    </row>
    <row r="14" spans="1:16" ht="21.95" customHeight="1">
      <c r="A14" s="86" t="s">
        <v>18</v>
      </c>
      <c r="B14" s="79"/>
      <c r="C14" s="79">
        <v>0</v>
      </c>
      <c r="D14" s="105">
        <v>0</v>
      </c>
      <c r="E14" s="79"/>
      <c r="F14" s="79">
        <v>0</v>
      </c>
      <c r="G14" s="105">
        <v>0</v>
      </c>
      <c r="H14" s="79"/>
      <c r="I14" s="79">
        <v>0</v>
      </c>
      <c r="J14" s="105">
        <v>0</v>
      </c>
      <c r="K14" s="79"/>
      <c r="L14" s="79">
        <v>0</v>
      </c>
      <c r="M14" s="105">
        <v>0</v>
      </c>
      <c r="N14" s="79"/>
      <c r="O14" s="79">
        <v>35</v>
      </c>
      <c r="P14" s="105">
        <v>100</v>
      </c>
    </row>
    <row r="15" spans="1:16" ht="21.95" customHeight="1">
      <c r="A15" s="86" t="s">
        <v>19</v>
      </c>
      <c r="B15" s="79"/>
      <c r="C15" s="79">
        <v>0</v>
      </c>
      <c r="D15" s="105">
        <v>0</v>
      </c>
      <c r="E15" s="79"/>
      <c r="F15" s="79">
        <v>0</v>
      </c>
      <c r="G15" s="105">
        <v>0</v>
      </c>
      <c r="H15" s="79"/>
      <c r="I15" s="79">
        <v>0</v>
      </c>
      <c r="J15" s="105">
        <v>0</v>
      </c>
      <c r="K15" s="79"/>
      <c r="L15" s="79">
        <v>0</v>
      </c>
      <c r="M15" s="105">
        <v>0</v>
      </c>
      <c r="N15" s="79"/>
      <c r="O15" s="79">
        <v>34</v>
      </c>
      <c r="P15" s="105">
        <v>100</v>
      </c>
    </row>
    <row r="16" spans="1:16" ht="21.95" customHeight="1">
      <c r="A16" s="86" t="s">
        <v>20</v>
      </c>
      <c r="B16" s="79"/>
      <c r="C16" s="79">
        <v>0</v>
      </c>
      <c r="D16" s="105">
        <v>0</v>
      </c>
      <c r="E16" s="79"/>
      <c r="F16" s="79">
        <v>0</v>
      </c>
      <c r="G16" s="105">
        <v>0</v>
      </c>
      <c r="H16" s="79"/>
      <c r="I16" s="79">
        <v>0</v>
      </c>
      <c r="J16" s="105">
        <v>0</v>
      </c>
      <c r="K16" s="79"/>
      <c r="L16" s="79">
        <v>0</v>
      </c>
      <c r="M16" s="105">
        <v>0</v>
      </c>
      <c r="N16" s="79"/>
      <c r="O16" s="79">
        <v>73</v>
      </c>
      <c r="P16" s="105">
        <v>100</v>
      </c>
    </row>
    <row r="17" spans="1:16" ht="21.95" customHeight="1">
      <c r="A17" s="86" t="s">
        <v>21</v>
      </c>
      <c r="B17" s="79"/>
      <c r="C17" s="79">
        <v>0</v>
      </c>
      <c r="D17" s="105">
        <v>0</v>
      </c>
      <c r="E17" s="79"/>
      <c r="F17" s="79">
        <v>0</v>
      </c>
      <c r="G17" s="105">
        <v>0</v>
      </c>
      <c r="H17" s="79"/>
      <c r="I17" s="79">
        <v>0</v>
      </c>
      <c r="J17" s="105">
        <v>0</v>
      </c>
      <c r="K17" s="79"/>
      <c r="L17" s="79">
        <v>3</v>
      </c>
      <c r="M17" s="105">
        <v>10.344827586206897</v>
      </c>
      <c r="N17" s="79"/>
      <c r="O17" s="79">
        <v>26</v>
      </c>
      <c r="P17" s="105">
        <v>89.65517241379311</v>
      </c>
    </row>
    <row r="18" spans="1:16" ht="21.95" customHeight="1">
      <c r="A18" s="86" t="s">
        <v>22</v>
      </c>
      <c r="B18" s="79"/>
      <c r="C18" s="79">
        <v>0</v>
      </c>
      <c r="D18" s="105">
        <v>0</v>
      </c>
      <c r="E18" s="79"/>
      <c r="F18" s="79">
        <v>0</v>
      </c>
      <c r="G18" s="105">
        <v>0</v>
      </c>
      <c r="H18" s="79"/>
      <c r="I18" s="79">
        <v>0</v>
      </c>
      <c r="J18" s="105">
        <v>0</v>
      </c>
      <c r="K18" s="79"/>
      <c r="L18" s="79">
        <v>0</v>
      </c>
      <c r="M18" s="105">
        <v>0</v>
      </c>
      <c r="N18" s="79"/>
      <c r="O18" s="79">
        <v>33</v>
      </c>
      <c r="P18" s="105">
        <v>100</v>
      </c>
    </row>
    <row r="19" spans="1:16" ht="21.95" customHeight="1">
      <c r="A19" s="86" t="s">
        <v>23</v>
      </c>
      <c r="B19" s="12"/>
      <c r="C19" s="12">
        <v>1</v>
      </c>
      <c r="D19" s="111">
        <v>1.7543859649122806</v>
      </c>
      <c r="E19" s="12"/>
      <c r="F19" s="12">
        <v>0</v>
      </c>
      <c r="G19" s="111">
        <v>0</v>
      </c>
      <c r="H19" s="12"/>
      <c r="I19" s="12">
        <v>0</v>
      </c>
      <c r="J19" s="111">
        <v>0</v>
      </c>
      <c r="K19" s="12"/>
      <c r="L19" s="12">
        <v>1</v>
      </c>
      <c r="M19" s="111">
        <v>1.7543859649122806</v>
      </c>
      <c r="N19" s="12"/>
      <c r="O19" s="12">
        <v>55</v>
      </c>
      <c r="P19" s="111">
        <v>96.491228070175438</v>
      </c>
    </row>
    <row r="20" spans="1:16" ht="21.95" customHeight="1">
      <c r="A20" s="86" t="s">
        <v>24</v>
      </c>
      <c r="B20" s="13"/>
      <c r="C20" s="13">
        <v>0</v>
      </c>
      <c r="D20" s="117">
        <v>0</v>
      </c>
      <c r="E20" s="13"/>
      <c r="F20" s="13">
        <v>0</v>
      </c>
      <c r="G20" s="117">
        <v>0</v>
      </c>
      <c r="H20" s="13"/>
      <c r="I20" s="13">
        <v>1</v>
      </c>
      <c r="J20" s="117">
        <v>2.4390243902439024</v>
      </c>
      <c r="K20" s="13"/>
      <c r="L20" s="13">
        <v>1</v>
      </c>
      <c r="M20" s="117">
        <v>2.4390243902439024</v>
      </c>
      <c r="N20" s="13"/>
      <c r="O20" s="13">
        <v>39</v>
      </c>
      <c r="P20" s="117">
        <v>95.121951219512198</v>
      </c>
    </row>
    <row r="21" spans="1:16" ht="21.95" customHeight="1">
      <c r="A21" s="86" t="s">
        <v>25</v>
      </c>
      <c r="B21" s="79"/>
      <c r="C21" s="79">
        <v>0</v>
      </c>
      <c r="D21" s="105">
        <v>0</v>
      </c>
      <c r="E21" s="79"/>
      <c r="F21" s="79">
        <v>0</v>
      </c>
      <c r="G21" s="105">
        <v>0</v>
      </c>
      <c r="H21" s="79"/>
      <c r="I21" s="79">
        <v>0</v>
      </c>
      <c r="J21" s="105">
        <v>0</v>
      </c>
      <c r="K21" s="79"/>
      <c r="L21" s="79">
        <v>3</v>
      </c>
      <c r="M21" s="105">
        <v>4</v>
      </c>
      <c r="N21" s="79"/>
      <c r="O21" s="79">
        <v>72</v>
      </c>
      <c r="P21" s="105">
        <v>96</v>
      </c>
    </row>
    <row r="22" spans="1:16" ht="21.95" customHeight="1">
      <c r="A22" s="45" t="s">
        <v>26</v>
      </c>
      <c r="B22" s="10"/>
      <c r="C22" s="10">
        <v>1</v>
      </c>
      <c r="D22" s="53">
        <v>1.7857142857142856</v>
      </c>
      <c r="E22" s="10"/>
      <c r="F22" s="10">
        <v>0</v>
      </c>
      <c r="G22" s="53">
        <v>0</v>
      </c>
      <c r="H22" s="10"/>
      <c r="I22" s="10">
        <v>1</v>
      </c>
      <c r="J22" s="53">
        <v>1.7857142857142856</v>
      </c>
      <c r="K22" s="10"/>
      <c r="L22" s="10">
        <v>0</v>
      </c>
      <c r="M22" s="53">
        <v>0</v>
      </c>
      <c r="N22" s="10"/>
      <c r="O22" s="10">
        <v>54</v>
      </c>
      <c r="P22" s="53">
        <v>96.428571428571431</v>
      </c>
    </row>
    <row r="23" spans="1:16" ht="21.95" customHeight="1" thickBot="1">
      <c r="A23" s="91" t="s">
        <v>27</v>
      </c>
      <c r="B23" s="19"/>
      <c r="C23" s="19">
        <v>10</v>
      </c>
      <c r="D23" s="63">
        <v>0.70175438596491224</v>
      </c>
      <c r="E23" s="19"/>
      <c r="F23" s="19">
        <v>7</v>
      </c>
      <c r="G23" s="63">
        <v>0.49122807017543862</v>
      </c>
      <c r="H23" s="19"/>
      <c r="I23" s="19">
        <v>10</v>
      </c>
      <c r="J23" s="63">
        <v>0.70175438596491224</v>
      </c>
      <c r="K23" s="19"/>
      <c r="L23" s="19">
        <v>25</v>
      </c>
      <c r="M23" s="63">
        <v>1.7543859649122806</v>
      </c>
      <c r="N23" s="19"/>
      <c r="O23" s="19">
        <v>1373</v>
      </c>
      <c r="P23" s="63">
        <v>96.3</v>
      </c>
    </row>
    <row r="24" spans="1:16" ht="15" thickTop="1"/>
    <row r="25" spans="1:16" s="336" customFormat="1"/>
    <row r="26" spans="1:16" ht="8.25" customHeight="1" thickBot="1"/>
    <row r="27" spans="1:16" ht="21" customHeight="1">
      <c r="A27" s="424" t="s">
        <v>437</v>
      </c>
      <c r="B27" s="424"/>
      <c r="C27" s="424"/>
      <c r="D27" s="366">
        <v>199</v>
      </c>
      <c r="E27" s="366"/>
      <c r="F27" s="366"/>
      <c r="G27" s="366"/>
      <c r="H27" s="366"/>
      <c r="I27" s="366"/>
      <c r="J27" s="366"/>
      <c r="K27" s="366"/>
      <c r="L27" s="366"/>
      <c r="M27" s="366"/>
      <c r="N27" s="366"/>
      <c r="O27" s="366"/>
      <c r="P27" s="366"/>
    </row>
  </sheetData>
  <mergeCells count="10">
    <mergeCell ref="A27:C27"/>
    <mergeCell ref="D27:P27"/>
    <mergeCell ref="A1:P1"/>
    <mergeCell ref="A2:P2"/>
    <mergeCell ref="A3:A4"/>
    <mergeCell ref="C3:D3"/>
    <mergeCell ref="F3:G3"/>
    <mergeCell ref="I3:J3"/>
    <mergeCell ref="L3:M3"/>
    <mergeCell ref="O3:P3"/>
  </mergeCells>
  <printOptions horizontalCentered="1"/>
  <pageMargins left="0.51181102362204722" right="0.51181102362204722" top="0.59055118110236227" bottom="0.19685039370078741" header="0.31496062992125984" footer="0.31496062992125984"/>
  <pageSetup paperSize="9" scale="94" orientation="landscape" r:id="rId1"/>
</worksheet>
</file>

<file path=xl/worksheets/sheet35.xml><?xml version="1.0" encoding="utf-8"?>
<worksheet xmlns="http://schemas.openxmlformats.org/spreadsheetml/2006/main" xmlns:r="http://schemas.openxmlformats.org/officeDocument/2006/relationships">
  <sheetPr>
    <tabColor rgb="FF547875"/>
  </sheetPr>
  <dimension ref="A1:V47"/>
  <sheetViews>
    <sheetView rightToLeft="1" tabSelected="1" view="pageBreakPreview" topLeftCell="J1" zoomScaleSheetLayoutView="100" workbookViewId="0">
      <selection activeCell="AB7" sqref="AB7:AB8"/>
    </sheetView>
  </sheetViews>
  <sheetFormatPr defaultColWidth="9.125" defaultRowHeight="14.25"/>
  <cols>
    <col min="1" max="1" width="10.375" style="92" customWidth="1"/>
    <col min="2" max="2" width="8.875" style="163" customWidth="1"/>
    <col min="3" max="3" width="8.125" style="182" customWidth="1"/>
    <col min="4" max="4" width="9" style="194" customWidth="1"/>
    <col min="5" max="5" width="0.75" style="312" customWidth="1"/>
    <col min="6" max="6" width="7.875" style="92" customWidth="1"/>
    <col min="7" max="7" width="8.875" style="92" customWidth="1"/>
    <col min="8" max="8" width="9.625" style="197" customWidth="1"/>
    <col min="9" max="9" width="7.375" style="92" customWidth="1"/>
    <col min="10" max="10" width="7.625" style="197" customWidth="1"/>
    <col min="11" max="11" width="0.625" style="197" customWidth="1"/>
    <col min="12" max="12" width="7.625" style="92" customWidth="1"/>
    <col min="13" max="13" width="7.375" style="182" customWidth="1"/>
    <col min="14" max="14" width="0.75" style="261" customWidth="1"/>
    <col min="15" max="15" width="8" style="197" customWidth="1"/>
    <col min="16" max="16" width="8.25" style="110" customWidth="1"/>
    <col min="17" max="17" width="0.75" style="261" customWidth="1"/>
    <col min="18" max="18" width="7.875" style="92" customWidth="1"/>
    <col min="19" max="19" width="9.125" style="182" customWidth="1"/>
    <col min="20" max="20" width="0.625" style="261" customWidth="1"/>
    <col min="21" max="21" width="8.375" style="197" customWidth="1"/>
    <col min="22" max="22" width="9.75" style="197" customWidth="1"/>
    <col min="23" max="16384" width="9.125" style="92"/>
  </cols>
  <sheetData>
    <row r="1" spans="1:22" ht="20.25" customHeight="1">
      <c r="A1" s="364" t="s">
        <v>378</v>
      </c>
      <c r="B1" s="364"/>
      <c r="C1" s="364"/>
      <c r="D1" s="364"/>
      <c r="E1" s="364"/>
      <c r="F1" s="364"/>
      <c r="G1" s="364"/>
      <c r="H1" s="364"/>
      <c r="I1" s="364"/>
      <c r="J1" s="364"/>
      <c r="K1" s="364"/>
      <c r="L1" s="364"/>
      <c r="M1" s="364"/>
      <c r="N1" s="364"/>
      <c r="O1" s="364"/>
      <c r="P1" s="364"/>
      <c r="Q1" s="364"/>
      <c r="R1" s="364"/>
      <c r="S1" s="364"/>
      <c r="T1" s="364"/>
      <c r="U1" s="364"/>
      <c r="V1" s="364"/>
    </row>
    <row r="2" spans="1:22" ht="38.25" customHeight="1" thickBot="1">
      <c r="A2" s="393" t="s">
        <v>485</v>
      </c>
      <c r="B2" s="393"/>
      <c r="C2" s="393"/>
      <c r="D2" s="393"/>
      <c r="E2" s="393"/>
      <c r="F2" s="393"/>
      <c r="G2" s="393"/>
      <c r="H2" s="393"/>
      <c r="I2" s="393"/>
      <c r="J2" s="393"/>
      <c r="K2" s="393"/>
      <c r="L2" s="393"/>
      <c r="M2" s="393"/>
      <c r="N2" s="393"/>
      <c r="O2" s="393"/>
      <c r="P2" s="393"/>
      <c r="Q2" s="393"/>
      <c r="R2" s="393"/>
      <c r="S2" s="393"/>
      <c r="T2" s="393"/>
      <c r="U2" s="393"/>
      <c r="V2" s="393"/>
    </row>
    <row r="3" spans="1:22" ht="45" customHeight="1" thickTop="1">
      <c r="A3" s="363" t="s">
        <v>1</v>
      </c>
      <c r="B3" s="382" t="s">
        <v>240</v>
      </c>
      <c r="C3" s="371" t="s">
        <v>424</v>
      </c>
      <c r="D3" s="371"/>
      <c r="E3" s="311"/>
      <c r="F3" s="380" t="s">
        <v>350</v>
      </c>
      <c r="G3" s="380"/>
      <c r="H3" s="382" t="s">
        <v>351</v>
      </c>
      <c r="I3" s="382" t="s">
        <v>352</v>
      </c>
      <c r="J3" s="382"/>
      <c r="K3" s="198"/>
      <c r="L3" s="382" t="s">
        <v>268</v>
      </c>
      <c r="M3" s="382"/>
      <c r="N3" s="262"/>
      <c r="O3" s="382" t="s">
        <v>353</v>
      </c>
      <c r="P3" s="382"/>
      <c r="Q3" s="262"/>
      <c r="R3" s="380" t="s">
        <v>425</v>
      </c>
      <c r="S3" s="380"/>
      <c r="T3" s="262"/>
      <c r="U3" s="380" t="s">
        <v>426</v>
      </c>
      <c r="V3" s="380"/>
    </row>
    <row r="4" spans="1:22" ht="23.25" customHeight="1">
      <c r="A4" s="374"/>
      <c r="B4" s="388"/>
      <c r="C4" s="144" t="s">
        <v>68</v>
      </c>
      <c r="D4" s="195" t="s">
        <v>109</v>
      </c>
      <c r="E4" s="184"/>
      <c r="F4" s="144" t="s">
        <v>68</v>
      </c>
      <c r="G4" s="263" t="s">
        <v>109</v>
      </c>
      <c r="H4" s="388"/>
      <c r="I4" s="144" t="s">
        <v>68</v>
      </c>
      <c r="J4" s="200" t="s">
        <v>109</v>
      </c>
      <c r="K4" s="199"/>
      <c r="L4" s="144" t="s">
        <v>68</v>
      </c>
      <c r="M4" s="144" t="s">
        <v>109</v>
      </c>
      <c r="N4" s="265"/>
      <c r="O4" s="144" t="s">
        <v>68</v>
      </c>
      <c r="P4" s="144" t="s">
        <v>109</v>
      </c>
      <c r="Q4" s="265"/>
      <c r="R4" s="144" t="s">
        <v>68</v>
      </c>
      <c r="S4" s="144" t="s">
        <v>109</v>
      </c>
      <c r="T4" s="265"/>
      <c r="U4" s="144" t="s">
        <v>68</v>
      </c>
      <c r="V4" s="144" t="s">
        <v>109</v>
      </c>
    </row>
    <row r="5" spans="1:22" ht="21.95" customHeight="1">
      <c r="A5" s="45" t="s">
        <v>9</v>
      </c>
      <c r="B5" s="239">
        <v>66</v>
      </c>
      <c r="C5" s="12">
        <v>58</v>
      </c>
      <c r="D5" s="111">
        <f>C5/B5*100</f>
        <v>87.878787878787875</v>
      </c>
      <c r="E5" s="111"/>
      <c r="F5" s="157">
        <v>8</v>
      </c>
      <c r="G5" s="158">
        <f t="shared" ref="G5:G23" si="0">F5/B5*100</f>
        <v>12.121212121212121</v>
      </c>
      <c r="H5" s="167">
        <v>1899</v>
      </c>
      <c r="I5" s="157">
        <v>77.000000000000028</v>
      </c>
      <c r="J5" s="158">
        <f>I5/H5*100</f>
        <v>4.0547656661400753</v>
      </c>
      <c r="K5" s="158"/>
      <c r="L5" s="240">
        <v>8</v>
      </c>
      <c r="M5" s="158">
        <f>L5/F5*100</f>
        <v>100</v>
      </c>
      <c r="N5" s="186"/>
      <c r="O5" s="240">
        <f t="shared" ref="O5:O23" si="1">F5-L5</f>
        <v>0</v>
      </c>
      <c r="P5" s="158">
        <f>O5/F5*100</f>
        <v>0</v>
      </c>
      <c r="Q5" s="186"/>
      <c r="R5" s="240">
        <v>8</v>
      </c>
      <c r="S5" s="158">
        <f>R5/F5*100</f>
        <v>100</v>
      </c>
      <c r="T5" s="111"/>
      <c r="U5" s="170">
        <f t="shared" ref="U5:U23" si="2">F5-R5</f>
        <v>0</v>
      </c>
      <c r="V5" s="111">
        <f>U5/F5*100</f>
        <v>0</v>
      </c>
    </row>
    <row r="6" spans="1:22" ht="21.95" customHeight="1">
      <c r="A6" s="86" t="s">
        <v>10</v>
      </c>
      <c r="B6" s="155">
        <v>100</v>
      </c>
      <c r="C6" s="79">
        <v>91</v>
      </c>
      <c r="D6" s="105">
        <f t="shared" ref="D6:D23" si="3">C6/B6*100</f>
        <v>91</v>
      </c>
      <c r="E6" s="105"/>
      <c r="F6" s="79">
        <v>9</v>
      </c>
      <c r="G6" s="105">
        <f t="shared" si="0"/>
        <v>9</v>
      </c>
      <c r="H6" s="166">
        <v>16034</v>
      </c>
      <c r="I6" s="79">
        <v>197.00000000000003</v>
      </c>
      <c r="J6" s="105">
        <f t="shared" ref="J6:J23" si="4">I6/H6*100</f>
        <v>1.2286391418236251</v>
      </c>
      <c r="K6" s="105"/>
      <c r="L6" s="166">
        <v>5</v>
      </c>
      <c r="M6" s="105">
        <f>L6/F6*100</f>
        <v>55.555555555555557</v>
      </c>
      <c r="N6" s="62"/>
      <c r="O6" s="166">
        <f t="shared" si="1"/>
        <v>4</v>
      </c>
      <c r="P6" s="105">
        <f>O6/F6*100</f>
        <v>44.444444444444443</v>
      </c>
      <c r="Q6" s="62"/>
      <c r="R6" s="166">
        <v>8</v>
      </c>
      <c r="S6" s="105">
        <f>R6/F6*100</f>
        <v>88.888888888888886</v>
      </c>
      <c r="T6" s="62"/>
      <c r="U6" s="166">
        <f t="shared" si="2"/>
        <v>1</v>
      </c>
      <c r="V6" s="105">
        <f>U6/F6*100</f>
        <v>11.111111111111111</v>
      </c>
    </row>
    <row r="7" spans="1:22" ht="21.95" customHeight="1">
      <c r="A7" s="86" t="s">
        <v>11</v>
      </c>
      <c r="B7" s="155">
        <v>198</v>
      </c>
      <c r="C7" s="79">
        <v>193</v>
      </c>
      <c r="D7" s="105">
        <f t="shared" si="3"/>
        <v>97.474747474747474</v>
      </c>
      <c r="E7" s="105"/>
      <c r="F7" s="79">
        <v>5</v>
      </c>
      <c r="G7" s="105">
        <f t="shared" si="0"/>
        <v>2.5252525252525251</v>
      </c>
      <c r="H7" s="166">
        <v>6794</v>
      </c>
      <c r="I7" s="79">
        <v>105.00000000000006</v>
      </c>
      <c r="J7" s="105">
        <f t="shared" si="4"/>
        <v>1.5454813070356206</v>
      </c>
      <c r="K7" s="105"/>
      <c r="L7" s="166">
        <v>3</v>
      </c>
      <c r="M7" s="105">
        <f>L7/F7*100</f>
        <v>60</v>
      </c>
      <c r="N7" s="62"/>
      <c r="O7" s="166">
        <f t="shared" si="1"/>
        <v>2</v>
      </c>
      <c r="P7" s="105">
        <f>O7/F7*100</f>
        <v>40</v>
      </c>
      <c r="Q7" s="62"/>
      <c r="R7" s="166">
        <v>4</v>
      </c>
      <c r="S7" s="105">
        <f>R7/F7*100</f>
        <v>80</v>
      </c>
      <c r="T7" s="62"/>
      <c r="U7" s="166">
        <f t="shared" si="2"/>
        <v>1</v>
      </c>
      <c r="V7" s="105">
        <f>U7/F7*100</f>
        <v>20</v>
      </c>
    </row>
    <row r="8" spans="1:22" ht="21.95" customHeight="1">
      <c r="A8" s="86" t="s">
        <v>12</v>
      </c>
      <c r="B8" s="155">
        <v>84</v>
      </c>
      <c r="C8" s="79">
        <v>84</v>
      </c>
      <c r="D8" s="105">
        <f t="shared" si="3"/>
        <v>100</v>
      </c>
      <c r="E8" s="105"/>
      <c r="F8" s="79">
        <v>0</v>
      </c>
      <c r="G8" s="105">
        <f t="shared" si="0"/>
        <v>0</v>
      </c>
      <c r="H8" s="166">
        <v>7823.0000000000018</v>
      </c>
      <c r="I8" s="79">
        <v>0</v>
      </c>
      <c r="J8" s="105">
        <f t="shared" si="4"/>
        <v>0</v>
      </c>
      <c r="K8" s="105"/>
      <c r="L8" s="166">
        <v>0</v>
      </c>
      <c r="M8" s="105">
        <v>0</v>
      </c>
      <c r="N8" s="62"/>
      <c r="O8" s="166">
        <f t="shared" si="1"/>
        <v>0</v>
      </c>
      <c r="P8" s="105">
        <v>0</v>
      </c>
      <c r="Q8" s="62"/>
      <c r="R8" s="166">
        <v>0</v>
      </c>
      <c r="S8" s="105">
        <v>0</v>
      </c>
      <c r="T8" s="62"/>
      <c r="U8" s="166">
        <f t="shared" si="2"/>
        <v>0</v>
      </c>
      <c r="V8" s="105">
        <v>0</v>
      </c>
    </row>
    <row r="9" spans="1:22" ht="21.95" customHeight="1">
      <c r="A9" s="86" t="s">
        <v>13</v>
      </c>
      <c r="B9" s="155">
        <v>102</v>
      </c>
      <c r="C9" s="79">
        <v>93</v>
      </c>
      <c r="D9" s="105">
        <f t="shared" si="3"/>
        <v>91.17647058823529</v>
      </c>
      <c r="E9" s="105"/>
      <c r="F9" s="79">
        <v>9</v>
      </c>
      <c r="G9" s="105">
        <f t="shared" si="0"/>
        <v>8.8235294117647065</v>
      </c>
      <c r="H9" s="166">
        <v>5445.0000000000018</v>
      </c>
      <c r="I9" s="79">
        <v>47</v>
      </c>
      <c r="J9" s="105">
        <f t="shared" si="4"/>
        <v>0.86317722681359021</v>
      </c>
      <c r="K9" s="105"/>
      <c r="L9" s="166">
        <v>6</v>
      </c>
      <c r="M9" s="105">
        <f>L9/F9*100</f>
        <v>66.666666666666657</v>
      </c>
      <c r="N9" s="62"/>
      <c r="O9" s="166">
        <f t="shared" si="1"/>
        <v>3</v>
      </c>
      <c r="P9" s="105">
        <f>O9/F9*100</f>
        <v>33.333333333333329</v>
      </c>
      <c r="Q9" s="62"/>
      <c r="R9" s="166">
        <v>7</v>
      </c>
      <c r="S9" s="105">
        <f>R9/F9*100</f>
        <v>77.777777777777786</v>
      </c>
      <c r="T9" s="62"/>
      <c r="U9" s="166">
        <f t="shared" si="2"/>
        <v>2</v>
      </c>
      <c r="V9" s="105">
        <f>U9/F9*100</f>
        <v>22.222222222222221</v>
      </c>
    </row>
    <row r="10" spans="1:22" ht="21.95" customHeight="1">
      <c r="A10" s="86" t="s">
        <v>14</v>
      </c>
      <c r="B10" s="155">
        <v>76</v>
      </c>
      <c r="C10" s="79">
        <v>76</v>
      </c>
      <c r="D10" s="105">
        <f t="shared" si="3"/>
        <v>100</v>
      </c>
      <c r="E10" s="105"/>
      <c r="F10" s="79">
        <v>0</v>
      </c>
      <c r="G10" s="105">
        <f t="shared" si="0"/>
        <v>0</v>
      </c>
      <c r="H10" s="166">
        <v>4112</v>
      </c>
      <c r="I10" s="79">
        <v>0</v>
      </c>
      <c r="J10" s="105">
        <f t="shared" si="4"/>
        <v>0</v>
      </c>
      <c r="K10" s="105"/>
      <c r="L10" s="166">
        <v>0</v>
      </c>
      <c r="M10" s="105">
        <v>0</v>
      </c>
      <c r="N10" s="62"/>
      <c r="O10" s="166">
        <f t="shared" si="1"/>
        <v>0</v>
      </c>
      <c r="P10" s="105">
        <v>0</v>
      </c>
      <c r="Q10" s="62"/>
      <c r="R10" s="166">
        <v>0</v>
      </c>
      <c r="S10" s="105">
        <v>0</v>
      </c>
      <c r="T10" s="62"/>
      <c r="U10" s="166">
        <f t="shared" si="2"/>
        <v>0</v>
      </c>
      <c r="V10" s="105">
        <v>0</v>
      </c>
    </row>
    <row r="11" spans="1:22" ht="21.95" customHeight="1">
      <c r="A11" s="86" t="s">
        <v>15</v>
      </c>
      <c r="B11" s="155">
        <v>69</v>
      </c>
      <c r="C11" s="79">
        <v>68</v>
      </c>
      <c r="D11" s="105">
        <f t="shared" si="3"/>
        <v>98.550724637681171</v>
      </c>
      <c r="E11" s="105"/>
      <c r="F11" s="79">
        <v>1</v>
      </c>
      <c r="G11" s="105">
        <f t="shared" si="0"/>
        <v>1.4492753623188406</v>
      </c>
      <c r="H11" s="166">
        <v>9519.0000000000018</v>
      </c>
      <c r="I11" s="79">
        <v>48.000000000000021</v>
      </c>
      <c r="J11" s="105">
        <f t="shared" si="4"/>
        <v>0.50425464859754188</v>
      </c>
      <c r="K11" s="105"/>
      <c r="L11" s="166">
        <v>1</v>
      </c>
      <c r="M11" s="105">
        <f>L11/F11*100</f>
        <v>100</v>
      </c>
      <c r="N11" s="62"/>
      <c r="O11" s="166">
        <f t="shared" si="1"/>
        <v>0</v>
      </c>
      <c r="P11" s="105">
        <f>O11/F11*100</f>
        <v>0</v>
      </c>
      <c r="Q11" s="62"/>
      <c r="R11" s="166">
        <v>1</v>
      </c>
      <c r="S11" s="105">
        <f>R11/F11*100</f>
        <v>100</v>
      </c>
      <c r="T11" s="62"/>
      <c r="U11" s="166">
        <f t="shared" si="2"/>
        <v>0</v>
      </c>
      <c r="V11" s="105">
        <f>U11/F11*100</f>
        <v>0</v>
      </c>
    </row>
    <row r="12" spans="1:22" ht="21.95" customHeight="1">
      <c r="A12" s="86" t="s">
        <v>16</v>
      </c>
      <c r="B12" s="155">
        <v>210</v>
      </c>
      <c r="C12" s="79">
        <v>177</v>
      </c>
      <c r="D12" s="105">
        <f t="shared" si="3"/>
        <v>84.285714285714292</v>
      </c>
      <c r="E12" s="105"/>
      <c r="F12" s="79">
        <v>33</v>
      </c>
      <c r="G12" s="105">
        <f t="shared" si="0"/>
        <v>15.714285714285714</v>
      </c>
      <c r="H12" s="166">
        <v>45029.999999999964</v>
      </c>
      <c r="I12" s="79">
        <v>323.00000000000017</v>
      </c>
      <c r="J12" s="105">
        <f t="shared" si="4"/>
        <v>0.71729957805907274</v>
      </c>
      <c r="K12" s="105"/>
      <c r="L12" s="166">
        <v>27</v>
      </c>
      <c r="M12" s="105">
        <f>L12/F12*100</f>
        <v>81.818181818181827</v>
      </c>
      <c r="N12" s="62"/>
      <c r="O12" s="166">
        <f t="shared" si="1"/>
        <v>6</v>
      </c>
      <c r="P12" s="105">
        <f>O12/F12*100</f>
        <v>18.181818181818183</v>
      </c>
      <c r="Q12" s="62"/>
      <c r="R12" s="166">
        <v>31</v>
      </c>
      <c r="S12" s="105">
        <f>R12/F12*100</f>
        <v>93.939393939393938</v>
      </c>
      <c r="T12" s="62"/>
      <c r="U12" s="166">
        <f t="shared" si="2"/>
        <v>2</v>
      </c>
      <c r="V12" s="105">
        <f>U12/F12*100</f>
        <v>6.0606060606060606</v>
      </c>
    </row>
    <row r="13" spans="1:22" ht="21.95" customHeight="1">
      <c r="A13" s="86" t="s">
        <v>17</v>
      </c>
      <c r="B13" s="155">
        <v>69</v>
      </c>
      <c r="C13" s="79">
        <v>69</v>
      </c>
      <c r="D13" s="105">
        <f t="shared" si="3"/>
        <v>100</v>
      </c>
      <c r="E13" s="105"/>
      <c r="F13" s="79">
        <v>0</v>
      </c>
      <c r="G13" s="105">
        <f t="shared" si="0"/>
        <v>0</v>
      </c>
      <c r="H13" s="166">
        <v>15245.000000000004</v>
      </c>
      <c r="I13" s="79">
        <v>0</v>
      </c>
      <c r="J13" s="105">
        <f t="shared" si="4"/>
        <v>0</v>
      </c>
      <c r="K13" s="105"/>
      <c r="L13" s="166">
        <v>0</v>
      </c>
      <c r="M13" s="105">
        <v>0</v>
      </c>
      <c r="N13" s="62"/>
      <c r="O13" s="166">
        <f t="shared" si="1"/>
        <v>0</v>
      </c>
      <c r="P13" s="105">
        <v>0</v>
      </c>
      <c r="Q13" s="62"/>
      <c r="R13" s="166">
        <v>0</v>
      </c>
      <c r="S13" s="105">
        <v>0</v>
      </c>
      <c r="T13" s="62"/>
      <c r="U13" s="166">
        <f t="shared" si="2"/>
        <v>0</v>
      </c>
      <c r="V13" s="105">
        <v>0</v>
      </c>
    </row>
    <row r="14" spans="1:22" ht="21.95" customHeight="1">
      <c r="A14" s="86" t="s">
        <v>18</v>
      </c>
      <c r="B14" s="155">
        <v>35</v>
      </c>
      <c r="C14" s="79">
        <v>29</v>
      </c>
      <c r="D14" s="105">
        <f t="shared" si="3"/>
        <v>82.857142857142861</v>
      </c>
      <c r="E14" s="105"/>
      <c r="F14" s="79">
        <v>6</v>
      </c>
      <c r="G14" s="105">
        <f t="shared" si="0"/>
        <v>17.142857142857142</v>
      </c>
      <c r="H14" s="166">
        <v>4099.9999999999991</v>
      </c>
      <c r="I14" s="79">
        <v>19</v>
      </c>
      <c r="J14" s="105">
        <f t="shared" si="4"/>
        <v>0.46341463414634154</v>
      </c>
      <c r="K14" s="105"/>
      <c r="L14" s="166">
        <v>6</v>
      </c>
      <c r="M14" s="105">
        <f>L14/F14*100</f>
        <v>100</v>
      </c>
      <c r="N14" s="62"/>
      <c r="O14" s="166">
        <f t="shared" si="1"/>
        <v>0</v>
      </c>
      <c r="P14" s="105">
        <f>O14/F14*100</f>
        <v>0</v>
      </c>
      <c r="Q14" s="62"/>
      <c r="R14" s="166">
        <v>4</v>
      </c>
      <c r="S14" s="105">
        <f>R14/F14*100</f>
        <v>66.666666666666657</v>
      </c>
      <c r="T14" s="62"/>
      <c r="U14" s="166">
        <f t="shared" si="2"/>
        <v>2</v>
      </c>
      <c r="V14" s="105">
        <f>U14/F14*100</f>
        <v>33.333333333333329</v>
      </c>
    </row>
    <row r="15" spans="1:22" ht="21.95" customHeight="1">
      <c r="A15" s="86" t="s">
        <v>19</v>
      </c>
      <c r="B15" s="155">
        <v>34</v>
      </c>
      <c r="C15" s="79">
        <v>32</v>
      </c>
      <c r="D15" s="105">
        <f t="shared" si="3"/>
        <v>94.117647058823522</v>
      </c>
      <c r="E15" s="105"/>
      <c r="F15" s="79">
        <v>2</v>
      </c>
      <c r="G15" s="105">
        <f t="shared" si="0"/>
        <v>5.8823529411764701</v>
      </c>
      <c r="H15" s="166">
        <v>6694.9999999999991</v>
      </c>
      <c r="I15" s="79">
        <v>14.000000000000002</v>
      </c>
      <c r="J15" s="105">
        <f t="shared" si="4"/>
        <v>0.20911127707244218</v>
      </c>
      <c r="K15" s="105"/>
      <c r="L15" s="166">
        <v>2</v>
      </c>
      <c r="M15" s="105">
        <f>L15/F15*100</f>
        <v>100</v>
      </c>
      <c r="N15" s="62"/>
      <c r="O15" s="166">
        <f t="shared" si="1"/>
        <v>0</v>
      </c>
      <c r="P15" s="105">
        <f>O15/F15*100</f>
        <v>0</v>
      </c>
      <c r="Q15" s="62"/>
      <c r="R15" s="166">
        <v>2</v>
      </c>
      <c r="S15" s="105">
        <f>R15/F15*100</f>
        <v>100</v>
      </c>
      <c r="T15" s="62"/>
      <c r="U15" s="166">
        <f t="shared" si="2"/>
        <v>0</v>
      </c>
      <c r="V15" s="105">
        <f>U15/F15*100</f>
        <v>0</v>
      </c>
    </row>
    <row r="16" spans="1:22" ht="21.95" customHeight="1">
      <c r="A16" s="86" t="s">
        <v>20</v>
      </c>
      <c r="B16" s="155">
        <v>73</v>
      </c>
      <c r="C16" s="79">
        <v>69</v>
      </c>
      <c r="D16" s="105">
        <f t="shared" si="3"/>
        <v>94.520547945205479</v>
      </c>
      <c r="E16" s="105"/>
      <c r="F16" s="79">
        <v>4</v>
      </c>
      <c r="G16" s="105">
        <f t="shared" si="0"/>
        <v>5.4794520547945202</v>
      </c>
      <c r="H16" s="166">
        <v>18965.000000000004</v>
      </c>
      <c r="I16" s="79">
        <v>233.99999999999989</v>
      </c>
      <c r="J16" s="105">
        <f t="shared" si="4"/>
        <v>1.2338518323226988</v>
      </c>
      <c r="K16" s="105"/>
      <c r="L16" s="166">
        <v>4</v>
      </c>
      <c r="M16" s="105">
        <f>L16/F16*100</f>
        <v>100</v>
      </c>
      <c r="N16" s="62"/>
      <c r="O16" s="166">
        <f t="shared" si="1"/>
        <v>0</v>
      </c>
      <c r="P16" s="105">
        <f>O16/F16*100</f>
        <v>0</v>
      </c>
      <c r="Q16" s="62"/>
      <c r="R16" s="166">
        <v>4</v>
      </c>
      <c r="S16" s="105">
        <f>R16/F16*100</f>
        <v>100</v>
      </c>
      <c r="T16" s="62"/>
      <c r="U16" s="166">
        <f t="shared" si="2"/>
        <v>0</v>
      </c>
      <c r="V16" s="105">
        <f>U16/F16*100</f>
        <v>0</v>
      </c>
    </row>
    <row r="17" spans="1:22" ht="21.95" customHeight="1">
      <c r="A17" s="86" t="s">
        <v>21</v>
      </c>
      <c r="B17" s="155">
        <v>29</v>
      </c>
      <c r="C17" s="79">
        <v>23</v>
      </c>
      <c r="D17" s="105">
        <f t="shared" si="3"/>
        <v>79.310344827586206</v>
      </c>
      <c r="E17" s="105"/>
      <c r="F17" s="79">
        <v>6</v>
      </c>
      <c r="G17" s="105">
        <f t="shared" si="0"/>
        <v>20.689655172413794</v>
      </c>
      <c r="H17" s="166">
        <v>11036.000000000002</v>
      </c>
      <c r="I17" s="79">
        <v>54</v>
      </c>
      <c r="J17" s="105">
        <f t="shared" si="4"/>
        <v>0.48930772018847396</v>
      </c>
      <c r="K17" s="105"/>
      <c r="L17" s="166">
        <v>0</v>
      </c>
      <c r="M17" s="105">
        <f>L17/F17*100</f>
        <v>0</v>
      </c>
      <c r="N17" s="62"/>
      <c r="O17" s="166">
        <f t="shared" si="1"/>
        <v>6</v>
      </c>
      <c r="P17" s="105">
        <f>O17/F17*100</f>
        <v>100</v>
      </c>
      <c r="Q17" s="62"/>
      <c r="R17" s="166">
        <v>5</v>
      </c>
      <c r="S17" s="105">
        <f>R17/F17*100</f>
        <v>83.333333333333343</v>
      </c>
      <c r="T17" s="62"/>
      <c r="U17" s="166">
        <f t="shared" si="2"/>
        <v>1</v>
      </c>
      <c r="V17" s="105">
        <f>U17/F17*100</f>
        <v>16.666666666666664</v>
      </c>
    </row>
    <row r="18" spans="1:22" ht="21.95" customHeight="1">
      <c r="A18" s="86" t="s">
        <v>22</v>
      </c>
      <c r="B18" s="155">
        <v>33</v>
      </c>
      <c r="C18" s="79">
        <v>33</v>
      </c>
      <c r="D18" s="105">
        <f t="shared" si="3"/>
        <v>100</v>
      </c>
      <c r="E18" s="105"/>
      <c r="F18" s="79">
        <v>0</v>
      </c>
      <c r="G18" s="105">
        <f t="shared" si="0"/>
        <v>0</v>
      </c>
      <c r="H18" s="166">
        <v>5867.0000000000009</v>
      </c>
      <c r="I18" s="79">
        <v>0</v>
      </c>
      <c r="J18" s="105">
        <f t="shared" si="4"/>
        <v>0</v>
      </c>
      <c r="K18" s="105"/>
      <c r="L18" s="166">
        <v>0</v>
      </c>
      <c r="M18" s="105">
        <v>0</v>
      </c>
      <c r="N18" s="62"/>
      <c r="O18" s="166">
        <f t="shared" si="1"/>
        <v>0</v>
      </c>
      <c r="P18" s="105">
        <v>0</v>
      </c>
      <c r="Q18" s="62"/>
      <c r="R18" s="166">
        <v>0</v>
      </c>
      <c r="S18" s="105">
        <v>0</v>
      </c>
      <c r="T18" s="62"/>
      <c r="U18" s="166">
        <f t="shared" si="2"/>
        <v>0</v>
      </c>
      <c r="V18" s="105">
        <v>0</v>
      </c>
    </row>
    <row r="19" spans="1:22" ht="21.95" customHeight="1">
      <c r="A19" s="86" t="s">
        <v>23</v>
      </c>
      <c r="B19" s="155">
        <v>56</v>
      </c>
      <c r="C19" s="79">
        <v>56</v>
      </c>
      <c r="D19" s="105">
        <f t="shared" si="3"/>
        <v>100</v>
      </c>
      <c r="E19" s="105"/>
      <c r="F19" s="79">
        <v>0</v>
      </c>
      <c r="G19" s="105">
        <f t="shared" si="0"/>
        <v>0</v>
      </c>
      <c r="H19" s="166">
        <v>9373</v>
      </c>
      <c r="I19" s="79">
        <v>0</v>
      </c>
      <c r="J19" s="105">
        <f t="shared" si="4"/>
        <v>0</v>
      </c>
      <c r="K19" s="105"/>
      <c r="L19" s="166">
        <v>0</v>
      </c>
      <c r="M19" s="105">
        <v>0</v>
      </c>
      <c r="N19" s="62"/>
      <c r="O19" s="166">
        <f t="shared" si="1"/>
        <v>0</v>
      </c>
      <c r="P19" s="105">
        <v>0</v>
      </c>
      <c r="Q19" s="62"/>
      <c r="R19" s="166">
        <v>0</v>
      </c>
      <c r="S19" s="105">
        <v>0</v>
      </c>
      <c r="T19" s="62"/>
      <c r="U19" s="166">
        <f t="shared" si="2"/>
        <v>0</v>
      </c>
      <c r="V19" s="105">
        <v>0</v>
      </c>
    </row>
    <row r="20" spans="1:22" ht="21.95" customHeight="1">
      <c r="A20" s="86" t="s">
        <v>24</v>
      </c>
      <c r="B20" s="155">
        <v>42</v>
      </c>
      <c r="C20" s="79">
        <v>41</v>
      </c>
      <c r="D20" s="105">
        <f t="shared" si="3"/>
        <v>97.61904761904762</v>
      </c>
      <c r="E20" s="105"/>
      <c r="F20" s="79">
        <v>1</v>
      </c>
      <c r="G20" s="105">
        <f t="shared" si="0"/>
        <v>2.3809523809523809</v>
      </c>
      <c r="H20" s="166">
        <v>9833</v>
      </c>
      <c r="I20" s="79">
        <v>42</v>
      </c>
      <c r="J20" s="105">
        <f t="shared" si="4"/>
        <v>0.42713312315671714</v>
      </c>
      <c r="K20" s="105"/>
      <c r="L20" s="166">
        <v>1</v>
      </c>
      <c r="M20" s="105">
        <f>L20/F20*100</f>
        <v>100</v>
      </c>
      <c r="N20" s="62"/>
      <c r="O20" s="166">
        <f t="shared" si="1"/>
        <v>0</v>
      </c>
      <c r="P20" s="105">
        <f>O20/F20*100</f>
        <v>0</v>
      </c>
      <c r="Q20" s="62"/>
      <c r="R20" s="166">
        <v>0</v>
      </c>
      <c r="S20" s="105">
        <f>R20/F20*100</f>
        <v>0</v>
      </c>
      <c r="T20" s="62"/>
      <c r="U20" s="166">
        <f t="shared" si="2"/>
        <v>1</v>
      </c>
      <c r="V20" s="105">
        <f>U20/F20*100</f>
        <v>100</v>
      </c>
    </row>
    <row r="21" spans="1:22" ht="21.95" customHeight="1">
      <c r="A21" s="86" t="s">
        <v>25</v>
      </c>
      <c r="B21" s="155">
        <v>75</v>
      </c>
      <c r="C21" s="79">
        <v>75</v>
      </c>
      <c r="D21" s="105">
        <f t="shared" si="3"/>
        <v>100</v>
      </c>
      <c r="E21" s="105"/>
      <c r="F21" s="79">
        <v>0</v>
      </c>
      <c r="G21" s="105">
        <f t="shared" si="0"/>
        <v>0</v>
      </c>
      <c r="H21" s="166">
        <v>5299.9999999999991</v>
      </c>
      <c r="I21" s="79">
        <v>0</v>
      </c>
      <c r="J21" s="105">
        <f t="shared" si="4"/>
        <v>0</v>
      </c>
      <c r="K21" s="105"/>
      <c r="L21" s="166">
        <v>0</v>
      </c>
      <c r="M21" s="105">
        <v>0</v>
      </c>
      <c r="N21" s="62"/>
      <c r="O21" s="166">
        <f t="shared" si="1"/>
        <v>0</v>
      </c>
      <c r="P21" s="105">
        <v>0</v>
      </c>
      <c r="Q21" s="62"/>
      <c r="R21" s="166">
        <v>0</v>
      </c>
      <c r="S21" s="105">
        <v>0</v>
      </c>
      <c r="T21" s="62"/>
      <c r="U21" s="166">
        <f t="shared" si="2"/>
        <v>0</v>
      </c>
      <c r="V21" s="105">
        <v>0</v>
      </c>
    </row>
    <row r="22" spans="1:22" ht="21.95" customHeight="1">
      <c r="A22" s="45" t="s">
        <v>26</v>
      </c>
      <c r="B22" s="241">
        <v>56</v>
      </c>
      <c r="C22" s="12">
        <v>51</v>
      </c>
      <c r="D22" s="146">
        <f t="shared" si="3"/>
        <v>91.071428571428569</v>
      </c>
      <c r="E22" s="146"/>
      <c r="F22" s="145">
        <v>5</v>
      </c>
      <c r="G22" s="146">
        <f t="shared" si="0"/>
        <v>8.9285714285714288</v>
      </c>
      <c r="H22" s="150">
        <v>20097.999999999993</v>
      </c>
      <c r="I22" s="145">
        <v>176</v>
      </c>
      <c r="J22" s="146">
        <f t="shared" si="4"/>
        <v>0.87570902577370902</v>
      </c>
      <c r="K22" s="146"/>
      <c r="L22" s="150">
        <v>2</v>
      </c>
      <c r="M22" s="146">
        <f>L22/F22*100</f>
        <v>40</v>
      </c>
      <c r="N22" s="146"/>
      <c r="O22" s="150">
        <f t="shared" si="1"/>
        <v>3</v>
      </c>
      <c r="P22" s="146">
        <f>O22/F22*100</f>
        <v>60</v>
      </c>
      <c r="Q22" s="146"/>
      <c r="R22" s="150">
        <v>5</v>
      </c>
      <c r="S22" s="146">
        <f>R22/F22*100</f>
        <v>100</v>
      </c>
      <c r="T22" s="111"/>
      <c r="U22" s="170">
        <f t="shared" si="2"/>
        <v>0</v>
      </c>
      <c r="V22" s="111">
        <f>U22/F22*100</f>
        <v>0</v>
      </c>
    </row>
    <row r="23" spans="1:22" ht="21.95" customHeight="1" thickBot="1">
      <c r="A23" s="91" t="s">
        <v>27</v>
      </c>
      <c r="B23" s="19">
        <v>1407</v>
      </c>
      <c r="C23" s="19">
        <v>1318</v>
      </c>
      <c r="D23" s="63">
        <f t="shared" si="3"/>
        <v>93.674484719260846</v>
      </c>
      <c r="E23" s="103"/>
      <c r="F23" s="19">
        <v>89</v>
      </c>
      <c r="G23" s="63">
        <f t="shared" si="0"/>
        <v>6.325515280739161</v>
      </c>
      <c r="H23" s="19">
        <v>203168.00000000035</v>
      </c>
      <c r="I23" s="19">
        <v>1335.9999999999998</v>
      </c>
      <c r="J23" s="63">
        <f t="shared" si="4"/>
        <v>0.65758387147582176</v>
      </c>
      <c r="K23" s="103"/>
      <c r="L23" s="147">
        <v>65</v>
      </c>
      <c r="M23" s="63">
        <f>L23/F23*100</f>
        <v>73.033707865168537</v>
      </c>
      <c r="N23" s="103"/>
      <c r="O23" s="147">
        <f t="shared" si="1"/>
        <v>24</v>
      </c>
      <c r="P23" s="63">
        <f>O23/F23*100</f>
        <v>26.966292134831459</v>
      </c>
      <c r="Q23" s="103"/>
      <c r="R23" s="147">
        <v>79</v>
      </c>
      <c r="S23" s="63">
        <f>R23/F23*100</f>
        <v>88.764044943820224</v>
      </c>
      <c r="T23" s="103"/>
      <c r="U23" s="147">
        <f t="shared" si="2"/>
        <v>10</v>
      </c>
      <c r="V23" s="63">
        <f>U23/F23*100</f>
        <v>11.235955056179774</v>
      </c>
    </row>
    <row r="24" spans="1:22" ht="29.25" customHeight="1" thickTop="1">
      <c r="A24" s="438" t="s">
        <v>427</v>
      </c>
      <c r="B24" s="438"/>
      <c r="C24" s="438"/>
      <c r="D24" s="438"/>
      <c r="E24" s="438"/>
      <c r="F24" s="438"/>
      <c r="G24" s="438"/>
      <c r="H24" s="438"/>
      <c r="I24" s="438"/>
      <c r="J24" s="438"/>
      <c r="K24" s="438"/>
      <c r="L24" s="438"/>
      <c r="M24" s="438"/>
      <c r="N24" s="438"/>
      <c r="O24" s="438"/>
      <c r="P24" s="438"/>
      <c r="Q24" s="438"/>
      <c r="R24" s="438"/>
      <c r="S24" s="438"/>
      <c r="T24" s="438"/>
      <c r="U24" s="438"/>
      <c r="V24" s="438"/>
    </row>
    <row r="25" spans="1:22" ht="10.5" customHeight="1" thickBot="1">
      <c r="B25" s="149"/>
    </row>
    <row r="26" spans="1:22" ht="18.75" customHeight="1">
      <c r="A26" s="424" t="s">
        <v>437</v>
      </c>
      <c r="B26" s="424"/>
      <c r="C26" s="424"/>
      <c r="D26" s="360">
        <v>212</v>
      </c>
      <c r="E26" s="360"/>
      <c r="F26" s="360"/>
      <c r="G26" s="360"/>
      <c r="H26" s="360"/>
      <c r="I26" s="360"/>
      <c r="J26" s="360"/>
      <c r="K26" s="360"/>
      <c r="L26" s="360"/>
      <c r="M26" s="360"/>
      <c r="N26" s="360"/>
      <c r="O26" s="360"/>
      <c r="P26" s="360"/>
      <c r="Q26" s="360"/>
      <c r="R26" s="360"/>
      <c r="S26" s="360"/>
      <c r="T26" s="360"/>
      <c r="U26" s="360"/>
      <c r="V26" s="360"/>
    </row>
    <row r="27" spans="1:22">
      <c r="C27" s="144" t="s">
        <v>68</v>
      </c>
    </row>
    <row r="28" spans="1:22">
      <c r="C28" s="145">
        <v>58</v>
      </c>
      <c r="D28" s="68">
        <v>8</v>
      </c>
      <c r="E28" s="12"/>
      <c r="F28" s="92">
        <f t="shared" ref="F28:F46" si="5">SUM(C28:D28)</f>
        <v>66</v>
      </c>
    </row>
    <row r="29" spans="1:22">
      <c r="C29" s="79">
        <v>91</v>
      </c>
      <c r="D29" s="79">
        <v>9</v>
      </c>
      <c r="E29" s="12"/>
      <c r="F29" s="92">
        <f t="shared" si="5"/>
        <v>100</v>
      </c>
    </row>
    <row r="30" spans="1:22">
      <c r="C30" s="79">
        <v>193</v>
      </c>
      <c r="D30" s="79">
        <v>5</v>
      </c>
      <c r="E30" s="12"/>
      <c r="F30" s="92">
        <f t="shared" si="5"/>
        <v>198</v>
      </c>
    </row>
    <row r="31" spans="1:22">
      <c r="C31" s="79">
        <v>84</v>
      </c>
      <c r="D31" s="79">
        <v>0</v>
      </c>
      <c r="E31" s="12"/>
      <c r="F31" s="92">
        <f t="shared" si="5"/>
        <v>84</v>
      </c>
    </row>
    <row r="32" spans="1:22">
      <c r="C32" s="79">
        <v>93</v>
      </c>
      <c r="D32" s="79">
        <v>9</v>
      </c>
      <c r="E32" s="12"/>
      <c r="F32" s="92">
        <f t="shared" si="5"/>
        <v>102</v>
      </c>
    </row>
    <row r="33" spans="3:6">
      <c r="C33" s="79">
        <v>76</v>
      </c>
      <c r="D33" s="79">
        <v>0</v>
      </c>
      <c r="E33" s="12"/>
      <c r="F33" s="92">
        <f t="shared" si="5"/>
        <v>76</v>
      </c>
    </row>
    <row r="34" spans="3:6">
      <c r="C34" s="79">
        <v>68</v>
      </c>
      <c r="D34" s="79">
        <v>1</v>
      </c>
      <c r="E34" s="12"/>
      <c r="F34" s="92">
        <f t="shared" si="5"/>
        <v>69</v>
      </c>
    </row>
    <row r="35" spans="3:6">
      <c r="C35" s="79">
        <v>177</v>
      </c>
      <c r="D35" s="79">
        <v>33</v>
      </c>
      <c r="E35" s="12"/>
      <c r="F35" s="92">
        <f t="shared" si="5"/>
        <v>210</v>
      </c>
    </row>
    <row r="36" spans="3:6">
      <c r="C36" s="79">
        <v>69</v>
      </c>
      <c r="D36" s="79">
        <v>0</v>
      </c>
      <c r="E36" s="12"/>
      <c r="F36" s="92">
        <f t="shared" si="5"/>
        <v>69</v>
      </c>
    </row>
    <row r="37" spans="3:6">
      <c r="C37" s="79">
        <v>29</v>
      </c>
      <c r="D37" s="79">
        <v>6</v>
      </c>
      <c r="E37" s="12"/>
      <c r="F37" s="92">
        <f t="shared" si="5"/>
        <v>35</v>
      </c>
    </row>
    <row r="38" spans="3:6">
      <c r="C38" s="79">
        <v>32</v>
      </c>
      <c r="D38" s="79">
        <v>2</v>
      </c>
      <c r="E38" s="12"/>
      <c r="F38" s="92">
        <f t="shared" si="5"/>
        <v>34</v>
      </c>
    </row>
    <row r="39" spans="3:6">
      <c r="C39" s="79">
        <v>69</v>
      </c>
      <c r="D39" s="79">
        <v>4</v>
      </c>
      <c r="E39" s="12"/>
      <c r="F39" s="92">
        <f t="shared" si="5"/>
        <v>73</v>
      </c>
    </row>
    <row r="40" spans="3:6">
      <c r="C40" s="79">
        <v>23</v>
      </c>
      <c r="D40" s="79">
        <v>6</v>
      </c>
      <c r="E40" s="12"/>
      <c r="F40" s="92">
        <f t="shared" si="5"/>
        <v>29</v>
      </c>
    </row>
    <row r="41" spans="3:6">
      <c r="C41" s="79">
        <v>33</v>
      </c>
      <c r="D41" s="79">
        <v>0</v>
      </c>
      <c r="E41" s="12"/>
      <c r="F41" s="92">
        <f t="shared" si="5"/>
        <v>33</v>
      </c>
    </row>
    <row r="42" spans="3:6">
      <c r="C42" s="79">
        <v>56</v>
      </c>
      <c r="D42" s="79">
        <v>0</v>
      </c>
      <c r="E42" s="12"/>
      <c r="F42" s="92">
        <f t="shared" si="5"/>
        <v>56</v>
      </c>
    </row>
    <row r="43" spans="3:6">
      <c r="C43" s="79">
        <v>41</v>
      </c>
      <c r="D43" s="79">
        <v>1</v>
      </c>
      <c r="E43" s="12"/>
      <c r="F43" s="92">
        <f t="shared" si="5"/>
        <v>42</v>
      </c>
    </row>
    <row r="44" spans="3:6">
      <c r="C44" s="79">
        <v>75</v>
      </c>
      <c r="D44" s="79">
        <v>0</v>
      </c>
      <c r="E44" s="12"/>
      <c r="F44" s="92">
        <f t="shared" si="5"/>
        <v>75</v>
      </c>
    </row>
    <row r="45" spans="3:6">
      <c r="C45" s="13">
        <v>51</v>
      </c>
      <c r="D45" s="79">
        <v>5</v>
      </c>
      <c r="E45" s="12"/>
      <c r="F45" s="92">
        <f t="shared" si="5"/>
        <v>56</v>
      </c>
    </row>
    <row r="46" spans="3:6" ht="15" thickBot="1">
      <c r="C46" s="19">
        <v>1318</v>
      </c>
      <c r="D46" s="19">
        <v>89</v>
      </c>
      <c r="E46" s="187"/>
      <c r="F46" s="92">
        <f t="shared" si="5"/>
        <v>1407</v>
      </c>
    </row>
    <row r="47" spans="3:6" ht="15" thickTop="1"/>
  </sheetData>
  <mergeCells count="15">
    <mergeCell ref="A3:A4"/>
    <mergeCell ref="B3:B4"/>
    <mergeCell ref="F3:G3"/>
    <mergeCell ref="L3:M3"/>
    <mergeCell ref="R3:S3"/>
    <mergeCell ref="C3:D3"/>
    <mergeCell ref="H3:H4"/>
    <mergeCell ref="I3:J3"/>
    <mergeCell ref="O3:P3"/>
    <mergeCell ref="U3:V3"/>
    <mergeCell ref="A24:V24"/>
    <mergeCell ref="A1:V1"/>
    <mergeCell ref="A2:V2"/>
    <mergeCell ref="A26:C26"/>
    <mergeCell ref="D26:V26"/>
  </mergeCells>
  <printOptions horizontalCentered="1"/>
  <pageMargins left="0.39370078740157483" right="0.39370078740157483" top="0.59055118110236227" bottom="0.19685039370078741" header="0.31496062992125984" footer="0.31496062992125984"/>
  <pageSetup paperSize="9" scale="90" orientation="landscape" r:id="rId1"/>
</worksheet>
</file>

<file path=xl/worksheets/sheet36.xml><?xml version="1.0" encoding="utf-8"?>
<worksheet xmlns="http://schemas.openxmlformats.org/spreadsheetml/2006/main" xmlns:r="http://schemas.openxmlformats.org/officeDocument/2006/relationships">
  <sheetPr>
    <tabColor rgb="FFFFC000"/>
  </sheetPr>
  <dimension ref="A1:AL290"/>
  <sheetViews>
    <sheetView rightToLeft="1" view="pageBreakPreview" zoomScale="106" zoomScaleSheetLayoutView="106" workbookViewId="0">
      <selection activeCell="A2" sqref="A2:U2"/>
    </sheetView>
  </sheetViews>
  <sheetFormatPr defaultColWidth="9.125" defaultRowHeight="14.25"/>
  <cols>
    <col min="1" max="1" width="12.875" style="246" customWidth="1"/>
    <col min="2" max="2" width="14" style="246" customWidth="1"/>
    <col min="3" max="3" width="8.75" style="246" customWidth="1"/>
    <col min="4" max="4" width="10.75" style="246" customWidth="1"/>
    <col min="5" max="5" width="9.75" style="246" customWidth="1"/>
    <col min="6" max="6" width="7.625" style="246" customWidth="1"/>
    <col min="7" max="7" width="9.125" style="247" customWidth="1"/>
    <col min="8" max="8" width="10" style="247" customWidth="1"/>
    <col min="9" max="9" width="8.25" style="246" customWidth="1"/>
    <col min="10" max="10" width="8.375" style="246" customWidth="1"/>
    <col min="11" max="11" width="8.625" style="247" customWidth="1"/>
    <col min="12" max="12" width="8" style="246" customWidth="1"/>
    <col min="13" max="13" width="7.625" style="246" customWidth="1"/>
    <col min="14" max="14" width="6.625" style="246" customWidth="1"/>
    <col min="15" max="16" width="7.625" style="246" customWidth="1"/>
    <col min="17" max="17" width="11.25" style="248" customWidth="1"/>
    <col min="18" max="20" width="10.25" style="248" customWidth="1"/>
    <col min="21" max="21" width="8.75" style="246" customWidth="1"/>
    <col min="22" max="22" width="2" style="246" customWidth="1"/>
    <col min="23" max="25" width="9.125" style="246"/>
    <col min="26" max="26" width="9.75" style="246" customWidth="1"/>
    <col min="27" max="27" width="12.625" style="246" customWidth="1"/>
    <col min="28" max="28" width="12.25" style="246" customWidth="1"/>
    <col min="29" max="32" width="9.125" style="246"/>
    <col min="33" max="33" width="14.375" style="246" customWidth="1"/>
    <col min="34" max="34" width="9.125" style="246"/>
    <col min="35" max="35" width="11.25" style="246" customWidth="1"/>
    <col min="36" max="36" width="12.75" style="246" bestFit="1" customWidth="1"/>
    <col min="37" max="37" width="14.625" style="246" customWidth="1"/>
    <col min="38" max="16384" width="9.125" style="246"/>
  </cols>
  <sheetData>
    <row r="1" spans="1:38" ht="18.75" customHeight="1">
      <c r="A1" s="364" t="s">
        <v>207</v>
      </c>
      <c r="B1" s="364"/>
      <c r="C1" s="364"/>
      <c r="D1" s="364"/>
      <c r="E1" s="364"/>
      <c r="F1" s="364"/>
      <c r="G1" s="364"/>
      <c r="H1" s="364"/>
      <c r="I1" s="364"/>
      <c r="J1" s="364"/>
      <c r="K1" s="364"/>
      <c r="L1" s="364"/>
      <c r="M1" s="364"/>
      <c r="N1" s="364"/>
      <c r="O1" s="364"/>
      <c r="P1" s="364"/>
      <c r="Q1" s="364"/>
      <c r="R1" s="364"/>
      <c r="S1" s="364"/>
      <c r="T1" s="364"/>
      <c r="U1" s="364"/>
      <c r="Y1" s="249" t="s">
        <v>364</v>
      </c>
      <c r="Z1" s="250" t="s">
        <v>365</v>
      </c>
      <c r="AA1" s="250" t="s">
        <v>366</v>
      </c>
      <c r="AB1" s="250" t="s">
        <v>367</v>
      </c>
      <c r="AC1" s="250" t="s">
        <v>368</v>
      </c>
      <c r="AD1" s="250" t="s">
        <v>369</v>
      </c>
      <c r="AE1" s="250" t="s">
        <v>370</v>
      </c>
      <c r="AF1" s="250" t="s">
        <v>371</v>
      </c>
      <c r="AG1" s="250" t="s">
        <v>372</v>
      </c>
      <c r="AH1" s="250" t="s">
        <v>373</v>
      </c>
      <c r="AI1" s="130" t="s">
        <v>238</v>
      </c>
    </row>
    <row r="2" spans="1:38" ht="25.5" customHeight="1" thickBot="1">
      <c r="A2" s="392" t="s">
        <v>126</v>
      </c>
      <c r="B2" s="392"/>
      <c r="C2" s="392"/>
      <c r="D2" s="392"/>
      <c r="E2" s="392"/>
      <c r="F2" s="392"/>
      <c r="G2" s="392"/>
      <c r="H2" s="392"/>
      <c r="I2" s="392"/>
      <c r="J2" s="392"/>
      <c r="K2" s="392"/>
      <c r="L2" s="392"/>
      <c r="M2" s="392"/>
      <c r="N2" s="392"/>
      <c r="O2" s="392"/>
      <c r="P2" s="392"/>
      <c r="Q2" s="392"/>
      <c r="R2" s="392"/>
      <c r="S2" s="392"/>
      <c r="T2" s="392"/>
      <c r="U2" s="392"/>
    </row>
    <row r="3" spans="1:38" ht="21.75" customHeight="1" thickTop="1">
      <c r="A3" s="363" t="s">
        <v>1</v>
      </c>
      <c r="B3" s="373" t="s">
        <v>190</v>
      </c>
      <c r="C3" s="373"/>
      <c r="D3" s="373"/>
      <c r="E3" s="373"/>
      <c r="F3" s="373"/>
      <c r="G3" s="373"/>
      <c r="H3" s="373"/>
      <c r="I3" s="373"/>
      <c r="J3" s="373"/>
      <c r="K3" s="373"/>
      <c r="L3" s="373"/>
      <c r="M3" s="373"/>
      <c r="N3" s="373"/>
      <c r="O3" s="373"/>
      <c r="P3" s="373"/>
      <c r="Q3" s="373"/>
      <c r="R3" s="373"/>
      <c r="S3" s="373"/>
      <c r="T3" s="373"/>
      <c r="U3" s="373"/>
      <c r="W3" s="409" t="s">
        <v>247</v>
      </c>
      <c r="X3" s="412" t="s">
        <v>1</v>
      </c>
      <c r="Y3" s="415" t="s">
        <v>248</v>
      </c>
      <c r="Z3" s="416"/>
      <c r="AA3" s="416"/>
      <c r="AB3" s="416"/>
      <c r="AC3" s="416"/>
      <c r="AD3" s="416"/>
      <c r="AE3" s="416"/>
      <c r="AF3" s="416"/>
      <c r="AG3" s="416"/>
      <c r="AH3" s="416"/>
      <c r="AI3" s="417"/>
    </row>
    <row r="4" spans="1:38" ht="30" customHeight="1">
      <c r="A4" s="400"/>
      <c r="B4" s="258" t="s">
        <v>222</v>
      </c>
      <c r="C4" s="258" t="s">
        <v>98</v>
      </c>
      <c r="D4" s="258" t="s">
        <v>99</v>
      </c>
      <c r="E4" s="258" t="s">
        <v>100</v>
      </c>
      <c r="F4" s="258" t="s">
        <v>101</v>
      </c>
      <c r="G4" s="408" t="s">
        <v>102</v>
      </c>
      <c r="H4" s="408"/>
      <c r="I4" s="258" t="s">
        <v>103</v>
      </c>
      <c r="J4" s="408" t="s">
        <v>104</v>
      </c>
      <c r="K4" s="408"/>
      <c r="L4" s="258" t="s">
        <v>105</v>
      </c>
      <c r="M4" s="258" t="s">
        <v>106</v>
      </c>
      <c r="N4" s="258" t="s">
        <v>107</v>
      </c>
      <c r="O4" s="258" t="s">
        <v>223</v>
      </c>
      <c r="P4" s="408" t="s">
        <v>224</v>
      </c>
      <c r="Q4" s="408"/>
      <c r="R4" s="408" t="s">
        <v>33</v>
      </c>
      <c r="S4" s="408"/>
      <c r="T4" s="408"/>
      <c r="U4" s="408"/>
      <c r="W4" s="410"/>
      <c r="X4" s="413"/>
      <c r="Y4" s="418" t="s">
        <v>249</v>
      </c>
      <c r="Z4" s="419"/>
      <c r="AA4" s="419"/>
      <c r="AB4" s="419"/>
      <c r="AC4" s="419"/>
      <c r="AD4" s="419"/>
      <c r="AE4" s="419"/>
      <c r="AF4" s="419"/>
      <c r="AG4" s="419"/>
      <c r="AH4" s="419"/>
      <c r="AI4" s="420"/>
    </row>
    <row r="5" spans="1:38" ht="21" customHeight="1" thickBot="1">
      <c r="A5" s="374"/>
      <c r="B5" s="18" t="s">
        <v>373</v>
      </c>
      <c r="C5" s="85" t="s">
        <v>375</v>
      </c>
      <c r="D5" s="85" t="s">
        <v>375</v>
      </c>
      <c r="E5" s="85" t="s">
        <v>375</v>
      </c>
      <c r="F5" s="85" t="s">
        <v>375</v>
      </c>
      <c r="G5" s="85" t="s">
        <v>375</v>
      </c>
      <c r="H5" s="18" t="s">
        <v>371</v>
      </c>
      <c r="I5" s="85" t="s">
        <v>375</v>
      </c>
      <c r="J5" s="85" t="s">
        <v>375</v>
      </c>
      <c r="K5" s="18" t="s">
        <v>370</v>
      </c>
      <c r="L5" s="18" t="s">
        <v>376</v>
      </c>
      <c r="M5" s="18" t="s">
        <v>375</v>
      </c>
      <c r="N5" s="18" t="s">
        <v>375</v>
      </c>
      <c r="O5" s="18" t="s">
        <v>375</v>
      </c>
      <c r="P5" s="18" t="s">
        <v>365</v>
      </c>
      <c r="Q5" s="242" t="s">
        <v>375</v>
      </c>
      <c r="R5" s="242" t="s">
        <v>364</v>
      </c>
      <c r="S5" s="242" t="s">
        <v>365</v>
      </c>
      <c r="T5" s="242" t="s">
        <v>371</v>
      </c>
      <c r="U5" s="242" t="s">
        <v>375</v>
      </c>
      <c r="W5" s="411"/>
      <c r="X5" s="414"/>
      <c r="Y5" s="249" t="s">
        <v>364</v>
      </c>
      <c r="Z5" s="250" t="s">
        <v>365</v>
      </c>
      <c r="AA5" s="250" t="s">
        <v>366</v>
      </c>
      <c r="AB5" s="250" t="s">
        <v>367</v>
      </c>
      <c r="AC5" s="250" t="s">
        <v>368</v>
      </c>
      <c r="AD5" s="250" t="s">
        <v>369</v>
      </c>
      <c r="AE5" s="250" t="s">
        <v>370</v>
      </c>
      <c r="AF5" s="250" t="s">
        <v>371</v>
      </c>
      <c r="AG5" s="250" t="s">
        <v>372</v>
      </c>
      <c r="AH5" s="250" t="s">
        <v>373</v>
      </c>
      <c r="AI5" s="130" t="s">
        <v>238</v>
      </c>
      <c r="AJ5" s="247" t="s">
        <v>374</v>
      </c>
    </row>
    <row r="6" spans="1:38" ht="21.95" customHeight="1">
      <c r="A6" s="45" t="s">
        <v>9</v>
      </c>
      <c r="B6" s="160">
        <v>21565.559999999998</v>
      </c>
      <c r="C6" s="160">
        <v>300.98399999999998</v>
      </c>
      <c r="D6" s="160">
        <v>49500</v>
      </c>
      <c r="E6" s="160">
        <v>21969.1</v>
      </c>
      <c r="F6" s="160">
        <v>426.75500000000005</v>
      </c>
      <c r="G6" s="160">
        <v>79.699999999999989</v>
      </c>
      <c r="H6" s="160">
        <v>30</v>
      </c>
      <c r="I6" s="160">
        <v>0</v>
      </c>
      <c r="J6" s="160">
        <v>162.43999999999994</v>
      </c>
      <c r="K6" s="160">
        <v>0</v>
      </c>
      <c r="L6" s="160">
        <v>0</v>
      </c>
      <c r="M6" s="160">
        <v>1.25</v>
      </c>
      <c r="N6" s="160">
        <v>1</v>
      </c>
      <c r="O6" s="160">
        <v>130.25300000000001</v>
      </c>
      <c r="P6" s="160">
        <v>0</v>
      </c>
      <c r="Q6" s="160">
        <v>6</v>
      </c>
      <c r="R6" s="160">
        <v>0</v>
      </c>
      <c r="S6" s="160">
        <v>0</v>
      </c>
      <c r="T6" s="160">
        <v>0</v>
      </c>
      <c r="U6" s="160">
        <v>6</v>
      </c>
      <c r="W6" s="421" t="s">
        <v>250</v>
      </c>
      <c r="X6" s="82" t="s">
        <v>251</v>
      </c>
      <c r="Y6" s="131" t="s">
        <v>252</v>
      </c>
      <c r="Z6" s="132" t="s">
        <v>252</v>
      </c>
      <c r="AA6" s="132" t="s">
        <v>252</v>
      </c>
      <c r="AB6" s="132" t="s">
        <v>252</v>
      </c>
      <c r="AC6" s="132" t="s">
        <v>252</v>
      </c>
      <c r="AD6" s="132" t="s">
        <v>252</v>
      </c>
      <c r="AE6" s="132" t="s">
        <v>252</v>
      </c>
      <c r="AF6" s="132" t="s">
        <v>252</v>
      </c>
      <c r="AG6" s="133">
        <v>21565559.999999996</v>
      </c>
      <c r="AH6" s="132">
        <v>0</v>
      </c>
      <c r="AI6" s="148">
        <f>AG6/1000</f>
        <v>21565.559999999998</v>
      </c>
      <c r="AJ6" s="148">
        <f>AH6+AI6</f>
        <v>21565.559999999998</v>
      </c>
      <c r="AL6" s="134">
        <v>21565559.999999996</v>
      </c>
    </row>
    <row r="7" spans="1:38" ht="21.95" customHeight="1">
      <c r="A7" s="86" t="s">
        <v>10</v>
      </c>
      <c r="B7" s="166">
        <v>260873.14500000002</v>
      </c>
      <c r="C7" s="166">
        <v>573.98500000000001</v>
      </c>
      <c r="D7" s="160">
        <v>121248.62299999999</v>
      </c>
      <c r="E7" s="166">
        <v>25307.185999999998</v>
      </c>
      <c r="F7" s="166">
        <v>583.99800000000005</v>
      </c>
      <c r="G7" s="160">
        <v>64.334000000000017</v>
      </c>
      <c r="H7" s="166">
        <v>463.99999999999994</v>
      </c>
      <c r="I7" s="160">
        <v>2.1949999999999998</v>
      </c>
      <c r="J7" s="166">
        <v>90.189999999999984</v>
      </c>
      <c r="K7" s="166">
        <v>0</v>
      </c>
      <c r="L7" s="160">
        <v>0</v>
      </c>
      <c r="M7" s="166">
        <v>0.38300000000000001</v>
      </c>
      <c r="N7" s="166">
        <v>0</v>
      </c>
      <c r="O7" s="166">
        <v>434.81999999999988</v>
      </c>
      <c r="P7" s="166">
        <v>0</v>
      </c>
      <c r="Q7" s="166">
        <v>44400000</v>
      </c>
      <c r="R7" s="166">
        <v>372</v>
      </c>
      <c r="S7" s="166">
        <v>0</v>
      </c>
      <c r="T7" s="166">
        <v>0</v>
      </c>
      <c r="U7" s="166">
        <v>29.7</v>
      </c>
      <c r="W7" s="410"/>
      <c r="X7" s="83" t="s">
        <v>253</v>
      </c>
      <c r="Y7" s="135" t="s">
        <v>252</v>
      </c>
      <c r="Z7" s="136" t="s">
        <v>252</v>
      </c>
      <c r="AA7" s="136" t="s">
        <v>252</v>
      </c>
      <c r="AB7" s="136" t="s">
        <v>252</v>
      </c>
      <c r="AC7" s="136" t="s">
        <v>252</v>
      </c>
      <c r="AD7" s="136" t="s">
        <v>252</v>
      </c>
      <c r="AE7" s="136" t="s">
        <v>252</v>
      </c>
      <c r="AF7" s="136" t="s">
        <v>252</v>
      </c>
      <c r="AG7" s="137">
        <v>169503145.00000003</v>
      </c>
      <c r="AH7" s="137">
        <v>91370</v>
      </c>
      <c r="AI7" s="148">
        <f t="shared" ref="AI7:AI23" si="0">AG7/1000</f>
        <v>169503.14500000002</v>
      </c>
      <c r="AJ7" s="148">
        <f t="shared" ref="AJ7:AJ24" si="1">AH7+AI7</f>
        <v>260873.14500000002</v>
      </c>
      <c r="AL7" s="138">
        <v>169594514.99999997</v>
      </c>
    </row>
    <row r="8" spans="1:38" ht="21.95" customHeight="1">
      <c r="A8" s="86" t="s">
        <v>11</v>
      </c>
      <c r="B8" s="166">
        <v>437036.2809999999</v>
      </c>
      <c r="C8" s="166">
        <v>815.42999999999984</v>
      </c>
      <c r="D8" s="160">
        <v>1995387.1740000001</v>
      </c>
      <c r="E8" s="166">
        <v>20547.665000000005</v>
      </c>
      <c r="F8" s="166">
        <v>795.34299999999985</v>
      </c>
      <c r="G8" s="160">
        <v>666.45799999999997</v>
      </c>
      <c r="H8" s="166">
        <v>5760</v>
      </c>
      <c r="I8" s="160">
        <v>312</v>
      </c>
      <c r="J8" s="166">
        <v>485.44500000000022</v>
      </c>
      <c r="K8" s="166">
        <v>0</v>
      </c>
      <c r="L8" s="160">
        <v>0</v>
      </c>
      <c r="M8" s="166">
        <v>0</v>
      </c>
      <c r="N8" s="166">
        <v>3250.9</v>
      </c>
      <c r="O8" s="166">
        <v>447.03700000000009</v>
      </c>
      <c r="P8" s="166">
        <v>45000</v>
      </c>
      <c r="Q8" s="166">
        <v>1000</v>
      </c>
      <c r="R8" s="166">
        <v>0</v>
      </c>
      <c r="S8" s="166">
        <v>0</v>
      </c>
      <c r="T8" s="166">
        <v>0</v>
      </c>
      <c r="U8" s="166">
        <v>7.2</v>
      </c>
      <c r="W8" s="410"/>
      <c r="X8" s="83" t="s">
        <v>254</v>
      </c>
      <c r="Y8" s="135" t="s">
        <v>252</v>
      </c>
      <c r="Z8" s="136" t="s">
        <v>252</v>
      </c>
      <c r="AA8" s="136" t="s">
        <v>252</v>
      </c>
      <c r="AB8" s="136" t="s">
        <v>252</v>
      </c>
      <c r="AC8" s="136" t="s">
        <v>252</v>
      </c>
      <c r="AD8" s="136" t="s">
        <v>252</v>
      </c>
      <c r="AE8" s="136" t="s">
        <v>252</v>
      </c>
      <c r="AF8" s="136" t="s">
        <v>252</v>
      </c>
      <c r="AG8" s="137">
        <v>437036280.99999988</v>
      </c>
      <c r="AH8" s="136">
        <v>0</v>
      </c>
      <c r="AI8" s="148">
        <f t="shared" si="0"/>
        <v>437036.2809999999</v>
      </c>
      <c r="AJ8" s="148">
        <f t="shared" si="1"/>
        <v>437036.2809999999</v>
      </c>
      <c r="AL8" s="138">
        <v>437036280.99999988</v>
      </c>
    </row>
    <row r="9" spans="1:38" ht="21.95" customHeight="1">
      <c r="A9" s="86" t="s">
        <v>12</v>
      </c>
      <c r="B9" s="166">
        <v>519020.78</v>
      </c>
      <c r="C9" s="166">
        <v>319.60000000000002</v>
      </c>
      <c r="D9" s="160">
        <v>40899.599999999999</v>
      </c>
      <c r="E9" s="166">
        <v>20949.309999999998</v>
      </c>
      <c r="F9" s="166">
        <v>1307.0829999999999</v>
      </c>
      <c r="G9" s="160">
        <v>113.19200000000002</v>
      </c>
      <c r="H9" s="166">
        <v>17064</v>
      </c>
      <c r="I9" s="160">
        <v>0</v>
      </c>
      <c r="J9" s="166">
        <v>22.4</v>
      </c>
      <c r="K9" s="166">
        <v>0</v>
      </c>
      <c r="L9" s="160">
        <v>0</v>
      </c>
      <c r="M9" s="166">
        <v>0</v>
      </c>
      <c r="N9" s="166">
        <v>61.449999999999989</v>
      </c>
      <c r="O9" s="166">
        <v>101.88800000000001</v>
      </c>
      <c r="P9" s="166">
        <v>0</v>
      </c>
      <c r="Q9" s="166">
        <v>1265925985</v>
      </c>
      <c r="R9" s="166">
        <v>0</v>
      </c>
      <c r="S9" s="166">
        <v>0</v>
      </c>
      <c r="T9" s="166">
        <v>0</v>
      </c>
      <c r="U9" s="166">
        <v>0</v>
      </c>
      <c r="W9" s="410"/>
      <c r="X9" s="83" t="s">
        <v>34</v>
      </c>
      <c r="Y9" s="135" t="s">
        <v>252</v>
      </c>
      <c r="Z9" s="136" t="s">
        <v>252</v>
      </c>
      <c r="AA9" s="136" t="s">
        <v>252</v>
      </c>
      <c r="AB9" s="136" t="s">
        <v>252</v>
      </c>
      <c r="AC9" s="136" t="s">
        <v>252</v>
      </c>
      <c r="AD9" s="136" t="s">
        <v>252</v>
      </c>
      <c r="AE9" s="136" t="s">
        <v>252</v>
      </c>
      <c r="AF9" s="136" t="s">
        <v>252</v>
      </c>
      <c r="AG9" s="137">
        <v>86437780</v>
      </c>
      <c r="AH9" s="137">
        <v>432583</v>
      </c>
      <c r="AI9" s="148">
        <f t="shared" si="0"/>
        <v>86437.78</v>
      </c>
      <c r="AJ9" s="148">
        <f t="shared" si="1"/>
        <v>519020.78</v>
      </c>
      <c r="AL9" s="138">
        <v>86870363</v>
      </c>
    </row>
    <row r="10" spans="1:38" ht="21.95" customHeight="1">
      <c r="A10" s="86" t="s">
        <v>13</v>
      </c>
      <c r="B10" s="166">
        <v>67653.294000000024</v>
      </c>
      <c r="C10" s="166">
        <v>1158.0200000000002</v>
      </c>
      <c r="D10" s="160">
        <v>81759.39899999999</v>
      </c>
      <c r="E10" s="166">
        <v>51018.159999999996</v>
      </c>
      <c r="F10" s="166">
        <v>1071.1799999999996</v>
      </c>
      <c r="G10" s="160">
        <v>353.84300000000007</v>
      </c>
      <c r="H10" s="166">
        <v>0</v>
      </c>
      <c r="I10" s="160">
        <v>720</v>
      </c>
      <c r="J10" s="166">
        <v>47.551000000000009</v>
      </c>
      <c r="K10" s="166">
        <v>0</v>
      </c>
      <c r="L10" s="160">
        <v>0</v>
      </c>
      <c r="M10" s="166">
        <v>0.64800000000000002</v>
      </c>
      <c r="N10" s="166">
        <v>0.24</v>
      </c>
      <c r="O10" s="166">
        <v>72.814999999999998</v>
      </c>
      <c r="P10" s="166">
        <v>1866240</v>
      </c>
      <c r="Q10" s="166">
        <v>0</v>
      </c>
      <c r="R10" s="166">
        <v>0</v>
      </c>
      <c r="S10" s="166">
        <v>0</v>
      </c>
      <c r="T10" s="166">
        <v>456</v>
      </c>
      <c r="U10" s="166">
        <v>17.213999999999999</v>
      </c>
      <c r="W10" s="410"/>
      <c r="X10" s="83" t="s">
        <v>255</v>
      </c>
      <c r="Y10" s="135" t="s">
        <v>252</v>
      </c>
      <c r="Z10" s="136" t="s">
        <v>252</v>
      </c>
      <c r="AA10" s="136" t="s">
        <v>252</v>
      </c>
      <c r="AB10" s="136" t="s">
        <v>252</v>
      </c>
      <c r="AC10" s="136" t="s">
        <v>252</v>
      </c>
      <c r="AD10" s="136" t="s">
        <v>252</v>
      </c>
      <c r="AE10" s="136" t="s">
        <v>252</v>
      </c>
      <c r="AF10" s="136" t="s">
        <v>252</v>
      </c>
      <c r="AG10" s="137">
        <v>50659294.000000022</v>
      </c>
      <c r="AH10" s="137">
        <v>16994</v>
      </c>
      <c r="AI10" s="148">
        <f t="shared" si="0"/>
        <v>50659.294000000024</v>
      </c>
      <c r="AJ10" s="148">
        <f t="shared" si="1"/>
        <v>67653.294000000024</v>
      </c>
      <c r="AL10" s="138">
        <v>50676287.999999978</v>
      </c>
    </row>
    <row r="11" spans="1:38" ht="21.95" customHeight="1">
      <c r="A11" s="86" t="s">
        <v>14</v>
      </c>
      <c r="B11" s="166">
        <v>26210.431</v>
      </c>
      <c r="C11" s="166">
        <v>0</v>
      </c>
      <c r="D11" s="160">
        <v>204456.00000000003</v>
      </c>
      <c r="E11" s="166">
        <v>8950.3129999999965</v>
      </c>
      <c r="F11" s="166">
        <v>4.5</v>
      </c>
      <c r="G11" s="160">
        <v>153.75400000000002</v>
      </c>
      <c r="H11" s="166">
        <v>1000</v>
      </c>
      <c r="I11" s="160">
        <v>0</v>
      </c>
      <c r="J11" s="166">
        <v>13.827999999999999</v>
      </c>
      <c r="K11" s="166">
        <v>0</v>
      </c>
      <c r="L11" s="160">
        <v>0</v>
      </c>
      <c r="M11" s="166">
        <v>0</v>
      </c>
      <c r="N11" s="166">
        <v>1.5</v>
      </c>
      <c r="O11" s="166">
        <v>1399.2059999999999</v>
      </c>
      <c r="P11" s="166">
        <v>0</v>
      </c>
      <c r="Q11" s="166">
        <v>0</v>
      </c>
      <c r="R11" s="166">
        <v>0</v>
      </c>
      <c r="S11" s="166">
        <v>0</v>
      </c>
      <c r="T11" s="166">
        <v>0</v>
      </c>
      <c r="U11" s="166">
        <v>42.4</v>
      </c>
      <c r="W11" s="410"/>
      <c r="X11" s="83" t="s">
        <v>256</v>
      </c>
      <c r="Y11" s="135" t="s">
        <v>252</v>
      </c>
      <c r="Z11" s="136" t="s">
        <v>252</v>
      </c>
      <c r="AA11" s="136" t="s">
        <v>252</v>
      </c>
      <c r="AB11" s="136" t="s">
        <v>252</v>
      </c>
      <c r="AC11" s="136" t="s">
        <v>252</v>
      </c>
      <c r="AD11" s="136" t="s">
        <v>252</v>
      </c>
      <c r="AE11" s="136" t="s">
        <v>252</v>
      </c>
      <c r="AF11" s="136" t="s">
        <v>252</v>
      </c>
      <c r="AG11" s="137">
        <v>22769431</v>
      </c>
      <c r="AH11" s="137">
        <v>3441</v>
      </c>
      <c r="AI11" s="148">
        <f t="shared" si="0"/>
        <v>22769.431</v>
      </c>
      <c r="AJ11" s="148">
        <f t="shared" si="1"/>
        <v>26210.431</v>
      </c>
      <c r="AL11" s="138">
        <v>22772872</v>
      </c>
    </row>
    <row r="12" spans="1:38" ht="21.95" customHeight="1">
      <c r="A12" s="86" t="s">
        <v>15</v>
      </c>
      <c r="B12" s="166">
        <v>57992.127000000008</v>
      </c>
      <c r="C12" s="166">
        <v>642.1</v>
      </c>
      <c r="D12" s="160">
        <v>106911.018</v>
      </c>
      <c r="E12" s="166">
        <v>30069.610999999997</v>
      </c>
      <c r="F12" s="166">
        <v>1058.942</v>
      </c>
      <c r="G12" s="160">
        <v>114.714</v>
      </c>
      <c r="H12" s="166">
        <v>0</v>
      </c>
      <c r="I12" s="160">
        <v>0</v>
      </c>
      <c r="J12" s="166">
        <v>241.91899999999998</v>
      </c>
      <c r="K12" s="166">
        <v>0</v>
      </c>
      <c r="L12" s="160">
        <v>0</v>
      </c>
      <c r="M12" s="166">
        <v>0</v>
      </c>
      <c r="N12" s="166">
        <v>76.64</v>
      </c>
      <c r="O12" s="166">
        <v>756.90800000000002</v>
      </c>
      <c r="P12" s="166">
        <v>0</v>
      </c>
      <c r="Q12" s="166">
        <v>11556405</v>
      </c>
      <c r="R12" s="166">
        <v>0</v>
      </c>
      <c r="S12" s="166">
        <v>286</v>
      </c>
      <c r="T12" s="166">
        <v>0</v>
      </c>
      <c r="U12" s="166">
        <v>0</v>
      </c>
      <c r="W12" s="410"/>
      <c r="X12" s="83" t="s">
        <v>257</v>
      </c>
      <c r="Y12" s="135" t="s">
        <v>252</v>
      </c>
      <c r="Z12" s="136" t="s">
        <v>252</v>
      </c>
      <c r="AA12" s="136" t="s">
        <v>252</v>
      </c>
      <c r="AB12" s="136" t="s">
        <v>252</v>
      </c>
      <c r="AC12" s="136" t="s">
        <v>252</v>
      </c>
      <c r="AD12" s="136" t="s">
        <v>252</v>
      </c>
      <c r="AE12" s="136" t="s">
        <v>252</v>
      </c>
      <c r="AF12" s="136" t="s">
        <v>252</v>
      </c>
      <c r="AG12" s="137">
        <v>52792127.000000007</v>
      </c>
      <c r="AH12" s="137">
        <v>5200</v>
      </c>
      <c r="AI12" s="148">
        <f t="shared" si="0"/>
        <v>52792.127000000008</v>
      </c>
      <c r="AJ12" s="148">
        <f t="shared" si="1"/>
        <v>57992.127000000008</v>
      </c>
      <c r="AL12" s="138">
        <v>52797327</v>
      </c>
    </row>
    <row r="13" spans="1:38" ht="21.95" customHeight="1">
      <c r="A13" s="86" t="s">
        <v>16</v>
      </c>
      <c r="B13" s="166">
        <v>1194998.3560000001</v>
      </c>
      <c r="C13" s="166">
        <v>3161.4649999999992</v>
      </c>
      <c r="D13" s="160">
        <v>4593052.8739999998</v>
      </c>
      <c r="E13" s="166">
        <v>284553.02799999999</v>
      </c>
      <c r="F13" s="166">
        <v>1490.7990000000002</v>
      </c>
      <c r="G13" s="160">
        <v>108.87299999999998</v>
      </c>
      <c r="H13" s="166">
        <v>4305</v>
      </c>
      <c r="I13" s="160">
        <v>98423</v>
      </c>
      <c r="J13" s="166">
        <v>568.79199999999992</v>
      </c>
      <c r="K13" s="166">
        <v>0</v>
      </c>
      <c r="L13" s="160">
        <v>0</v>
      </c>
      <c r="M13" s="166">
        <v>0</v>
      </c>
      <c r="N13" s="166">
        <v>12.815</v>
      </c>
      <c r="O13" s="166">
        <v>5967.2889999999998</v>
      </c>
      <c r="P13" s="166">
        <v>0</v>
      </c>
      <c r="Q13" s="166">
        <v>24372600</v>
      </c>
      <c r="R13" s="166">
        <v>0</v>
      </c>
      <c r="S13" s="166">
        <v>0</v>
      </c>
      <c r="T13" s="166">
        <v>0</v>
      </c>
      <c r="U13" s="166">
        <v>36.26</v>
      </c>
      <c r="W13" s="410"/>
      <c r="X13" s="83" t="s">
        <v>110</v>
      </c>
      <c r="Y13" s="135" t="s">
        <v>252</v>
      </c>
      <c r="Z13" s="136" t="s">
        <v>252</v>
      </c>
      <c r="AA13" s="136" t="s">
        <v>252</v>
      </c>
      <c r="AB13" s="136" t="s">
        <v>252</v>
      </c>
      <c r="AC13" s="136" t="s">
        <v>252</v>
      </c>
      <c r="AD13" s="136" t="s">
        <v>252</v>
      </c>
      <c r="AE13" s="136" t="s">
        <v>252</v>
      </c>
      <c r="AF13" s="136" t="s">
        <v>252</v>
      </c>
      <c r="AG13" s="137">
        <v>20062356</v>
      </c>
      <c r="AH13" s="137">
        <v>1174936.0000000002</v>
      </c>
      <c r="AI13" s="148">
        <f t="shared" si="0"/>
        <v>20062.356</v>
      </c>
      <c r="AJ13" s="148">
        <f t="shared" si="1"/>
        <v>1194998.3560000001</v>
      </c>
      <c r="AL13" s="138">
        <v>21237292.000000026</v>
      </c>
    </row>
    <row r="14" spans="1:38" ht="21.95" customHeight="1">
      <c r="A14" s="86" t="s">
        <v>17</v>
      </c>
      <c r="B14" s="166">
        <v>84894.376000000018</v>
      </c>
      <c r="C14" s="166">
        <v>1140</v>
      </c>
      <c r="D14" s="160">
        <v>125771.601</v>
      </c>
      <c r="E14" s="166">
        <v>14156.669000000002</v>
      </c>
      <c r="F14" s="166">
        <v>209.5</v>
      </c>
      <c r="G14" s="160">
        <v>67.333000000000027</v>
      </c>
      <c r="H14" s="166">
        <v>1692</v>
      </c>
      <c r="I14" s="160">
        <v>1187626</v>
      </c>
      <c r="J14" s="166">
        <v>15.590000000000003</v>
      </c>
      <c r="K14" s="166">
        <v>0</v>
      </c>
      <c r="L14" s="160">
        <v>0</v>
      </c>
      <c r="M14" s="166">
        <v>0</v>
      </c>
      <c r="N14" s="166">
        <v>0</v>
      </c>
      <c r="O14" s="166">
        <v>291.18700000000007</v>
      </c>
      <c r="P14" s="166">
        <v>0</v>
      </c>
      <c r="Q14" s="166">
        <v>23869279</v>
      </c>
      <c r="R14" s="166">
        <v>0</v>
      </c>
      <c r="S14" s="166">
        <v>0</v>
      </c>
      <c r="T14" s="166">
        <v>475</v>
      </c>
      <c r="U14" s="166">
        <v>132361.736</v>
      </c>
      <c r="W14" s="410"/>
      <c r="X14" s="83" t="s">
        <v>258</v>
      </c>
      <c r="Y14" s="135" t="s">
        <v>252</v>
      </c>
      <c r="Z14" s="136" t="s">
        <v>252</v>
      </c>
      <c r="AA14" s="136" t="s">
        <v>252</v>
      </c>
      <c r="AB14" s="136" t="s">
        <v>252</v>
      </c>
      <c r="AC14" s="136" t="s">
        <v>252</v>
      </c>
      <c r="AD14" s="136" t="s">
        <v>252</v>
      </c>
      <c r="AE14" s="136" t="s">
        <v>252</v>
      </c>
      <c r="AF14" s="136" t="s">
        <v>252</v>
      </c>
      <c r="AG14" s="137">
        <v>84894376.000000015</v>
      </c>
      <c r="AH14" s="136">
        <v>0</v>
      </c>
      <c r="AI14" s="148">
        <f t="shared" si="0"/>
        <v>84894.376000000018</v>
      </c>
      <c r="AJ14" s="148">
        <f t="shared" si="1"/>
        <v>84894.376000000018</v>
      </c>
      <c r="AL14" s="138">
        <v>84894376.000000015</v>
      </c>
    </row>
    <row r="15" spans="1:38" ht="21.95" customHeight="1">
      <c r="A15" s="86" t="s">
        <v>18</v>
      </c>
      <c r="B15" s="166">
        <v>17732.379000000001</v>
      </c>
      <c r="C15" s="166">
        <v>1350</v>
      </c>
      <c r="D15" s="160">
        <v>57684.959999999999</v>
      </c>
      <c r="E15" s="166">
        <v>11675.593000000003</v>
      </c>
      <c r="F15" s="166">
        <v>236.75200000000001</v>
      </c>
      <c r="G15" s="160">
        <v>1.72</v>
      </c>
      <c r="H15" s="166">
        <v>7481.9999999999982</v>
      </c>
      <c r="I15" s="160">
        <v>0</v>
      </c>
      <c r="J15" s="166">
        <v>71.360000000000014</v>
      </c>
      <c r="K15" s="166">
        <v>0</v>
      </c>
      <c r="L15" s="160">
        <v>0</v>
      </c>
      <c r="M15" s="166">
        <v>0</v>
      </c>
      <c r="N15" s="166">
        <v>240.39999999999998</v>
      </c>
      <c r="O15" s="166">
        <v>230.916</v>
      </c>
      <c r="P15" s="166">
        <v>0</v>
      </c>
      <c r="Q15" s="166">
        <v>0</v>
      </c>
      <c r="R15" s="166">
        <v>0</v>
      </c>
      <c r="S15" s="166">
        <v>0</v>
      </c>
      <c r="T15" s="166">
        <v>280</v>
      </c>
      <c r="U15" s="166">
        <v>0</v>
      </c>
      <c r="W15" s="410"/>
      <c r="X15" s="83" t="s">
        <v>35</v>
      </c>
      <c r="Y15" s="135" t="s">
        <v>252</v>
      </c>
      <c r="Z15" s="136" t="s">
        <v>252</v>
      </c>
      <c r="AA15" s="136" t="s">
        <v>252</v>
      </c>
      <c r="AB15" s="136" t="s">
        <v>252</v>
      </c>
      <c r="AC15" s="136" t="s">
        <v>252</v>
      </c>
      <c r="AD15" s="136" t="s">
        <v>252</v>
      </c>
      <c r="AE15" s="136" t="s">
        <v>252</v>
      </c>
      <c r="AF15" s="136" t="s">
        <v>252</v>
      </c>
      <c r="AG15" s="137">
        <v>15473379.000000002</v>
      </c>
      <c r="AH15" s="137">
        <v>2259</v>
      </c>
      <c r="AI15" s="148">
        <f t="shared" si="0"/>
        <v>15473.379000000003</v>
      </c>
      <c r="AJ15" s="148">
        <f t="shared" si="1"/>
        <v>17732.379000000001</v>
      </c>
      <c r="AL15" s="138">
        <v>15475638</v>
      </c>
    </row>
    <row r="16" spans="1:38" ht="21.95" customHeight="1">
      <c r="A16" s="86" t="s">
        <v>19</v>
      </c>
      <c r="B16" s="166">
        <v>12838.6</v>
      </c>
      <c r="C16" s="166">
        <v>1200</v>
      </c>
      <c r="D16" s="160">
        <v>88830</v>
      </c>
      <c r="E16" s="166">
        <v>7481.2999999999993</v>
      </c>
      <c r="F16" s="166">
        <v>0</v>
      </c>
      <c r="G16" s="160">
        <v>25.776</v>
      </c>
      <c r="H16" s="166">
        <v>0</v>
      </c>
      <c r="I16" s="160">
        <v>0</v>
      </c>
      <c r="J16" s="166">
        <v>16.8</v>
      </c>
      <c r="K16" s="166">
        <v>0</v>
      </c>
      <c r="L16" s="160">
        <v>0</v>
      </c>
      <c r="M16" s="166">
        <v>0</v>
      </c>
      <c r="N16" s="166">
        <v>34.319999999999993</v>
      </c>
      <c r="O16" s="166">
        <v>112.81099999999998</v>
      </c>
      <c r="P16" s="166">
        <v>0</v>
      </c>
      <c r="Q16" s="166">
        <v>0</v>
      </c>
      <c r="R16" s="166">
        <v>0</v>
      </c>
      <c r="S16" s="166">
        <v>0</v>
      </c>
      <c r="T16" s="166">
        <v>0</v>
      </c>
      <c r="U16" s="166">
        <v>0</v>
      </c>
      <c r="W16" s="410"/>
      <c r="X16" s="83" t="s">
        <v>259</v>
      </c>
      <c r="Y16" s="135" t="s">
        <v>252</v>
      </c>
      <c r="Z16" s="136" t="s">
        <v>252</v>
      </c>
      <c r="AA16" s="136" t="s">
        <v>252</v>
      </c>
      <c r="AB16" s="136" t="s">
        <v>252</v>
      </c>
      <c r="AC16" s="136" t="s">
        <v>252</v>
      </c>
      <c r="AD16" s="136" t="s">
        <v>252</v>
      </c>
      <c r="AE16" s="136" t="s">
        <v>252</v>
      </c>
      <c r="AF16" s="136" t="s">
        <v>252</v>
      </c>
      <c r="AG16" s="137">
        <v>12838600</v>
      </c>
      <c r="AH16" s="136">
        <v>0</v>
      </c>
      <c r="AI16" s="148">
        <f t="shared" si="0"/>
        <v>12838.6</v>
      </c>
      <c r="AJ16" s="148">
        <f t="shared" si="1"/>
        <v>12838.6</v>
      </c>
      <c r="AL16" s="138">
        <v>12838600</v>
      </c>
    </row>
    <row r="17" spans="1:38" ht="21.95" customHeight="1">
      <c r="A17" s="86" t="s">
        <v>20</v>
      </c>
      <c r="B17" s="166">
        <v>1008330.5349999999</v>
      </c>
      <c r="C17" s="166">
        <v>12</v>
      </c>
      <c r="D17" s="160">
        <v>1279794</v>
      </c>
      <c r="E17" s="166">
        <v>13661.031999999997</v>
      </c>
      <c r="F17" s="166">
        <v>162.80000000000001</v>
      </c>
      <c r="G17" s="160">
        <v>360.24</v>
      </c>
      <c r="H17" s="166">
        <v>760</v>
      </c>
      <c r="I17" s="160">
        <v>264298</v>
      </c>
      <c r="J17" s="166">
        <v>80</v>
      </c>
      <c r="K17" s="166">
        <v>0</v>
      </c>
      <c r="L17" s="160">
        <v>0</v>
      </c>
      <c r="M17" s="166">
        <v>0</v>
      </c>
      <c r="N17" s="166">
        <v>41.98</v>
      </c>
      <c r="O17" s="166">
        <v>1707.374</v>
      </c>
      <c r="P17" s="166">
        <v>0</v>
      </c>
      <c r="Q17" s="166">
        <v>450277000</v>
      </c>
      <c r="R17" s="166">
        <v>0</v>
      </c>
      <c r="S17" s="166">
        <v>0</v>
      </c>
      <c r="T17" s="166">
        <v>0</v>
      </c>
      <c r="U17" s="166">
        <v>0</v>
      </c>
      <c r="W17" s="410"/>
      <c r="X17" s="83" t="s">
        <v>260</v>
      </c>
      <c r="Y17" s="135" t="s">
        <v>252</v>
      </c>
      <c r="Z17" s="136" t="s">
        <v>252</v>
      </c>
      <c r="AA17" s="136" t="s">
        <v>252</v>
      </c>
      <c r="AB17" s="136" t="s">
        <v>252</v>
      </c>
      <c r="AC17" s="136" t="s">
        <v>252</v>
      </c>
      <c r="AD17" s="136" t="s">
        <v>252</v>
      </c>
      <c r="AE17" s="136" t="s">
        <v>252</v>
      </c>
      <c r="AF17" s="136" t="s">
        <v>252</v>
      </c>
      <c r="AG17" s="137">
        <v>57595534.999999985</v>
      </c>
      <c r="AH17" s="137">
        <v>950734.99999999988</v>
      </c>
      <c r="AI17" s="148">
        <f t="shared" si="0"/>
        <v>57595.534999999982</v>
      </c>
      <c r="AJ17" s="148">
        <f t="shared" si="1"/>
        <v>1008330.5349999999</v>
      </c>
      <c r="AL17" s="138">
        <v>58546270</v>
      </c>
    </row>
    <row r="18" spans="1:38" ht="21.95" customHeight="1">
      <c r="A18" s="86" t="s">
        <v>21</v>
      </c>
      <c r="B18" s="166">
        <v>201985.67699999997</v>
      </c>
      <c r="C18" s="166">
        <v>826</v>
      </c>
      <c r="D18" s="160">
        <v>111091.932</v>
      </c>
      <c r="E18" s="166">
        <v>8705.3109999999979</v>
      </c>
      <c r="F18" s="166">
        <v>3528.1729999999993</v>
      </c>
      <c r="G18" s="160">
        <v>0</v>
      </c>
      <c r="H18" s="166">
        <v>2534.9999999999995</v>
      </c>
      <c r="I18" s="160">
        <v>0</v>
      </c>
      <c r="J18" s="166">
        <v>40.54</v>
      </c>
      <c r="K18" s="166">
        <v>48</v>
      </c>
      <c r="L18" s="160">
        <v>0</v>
      </c>
      <c r="M18" s="166">
        <v>0</v>
      </c>
      <c r="N18" s="166">
        <v>4.5</v>
      </c>
      <c r="O18" s="166">
        <v>163.56</v>
      </c>
      <c r="P18" s="166">
        <v>0</v>
      </c>
      <c r="Q18" s="166">
        <v>513439831</v>
      </c>
      <c r="R18" s="166">
        <v>0</v>
      </c>
      <c r="S18" s="166">
        <v>0</v>
      </c>
      <c r="T18" s="166">
        <v>0</v>
      </c>
      <c r="U18" s="166">
        <v>0</v>
      </c>
      <c r="W18" s="410"/>
      <c r="X18" s="83" t="s">
        <v>36</v>
      </c>
      <c r="Y18" s="135" t="s">
        <v>252</v>
      </c>
      <c r="Z18" s="136" t="s">
        <v>252</v>
      </c>
      <c r="AA18" s="136" t="s">
        <v>252</v>
      </c>
      <c r="AB18" s="136" t="s">
        <v>252</v>
      </c>
      <c r="AC18" s="136" t="s">
        <v>252</v>
      </c>
      <c r="AD18" s="136" t="s">
        <v>252</v>
      </c>
      <c r="AE18" s="136" t="s">
        <v>252</v>
      </c>
      <c r="AF18" s="136" t="s">
        <v>252</v>
      </c>
      <c r="AG18" s="137">
        <v>401677</v>
      </c>
      <c r="AH18" s="137">
        <v>201583.99999999997</v>
      </c>
      <c r="AI18" s="148">
        <f t="shared" si="0"/>
        <v>401.67700000000002</v>
      </c>
      <c r="AJ18" s="148">
        <f t="shared" si="1"/>
        <v>201985.67699999997</v>
      </c>
      <c r="AL18" s="138">
        <v>603261</v>
      </c>
    </row>
    <row r="19" spans="1:38" ht="21.95" customHeight="1">
      <c r="A19" s="86" t="s">
        <v>22</v>
      </c>
      <c r="B19" s="166">
        <v>11197.631000000001</v>
      </c>
      <c r="C19" s="166">
        <v>36</v>
      </c>
      <c r="D19" s="160">
        <v>92170</v>
      </c>
      <c r="E19" s="166">
        <v>16117.165000000005</v>
      </c>
      <c r="F19" s="166">
        <v>58.91</v>
      </c>
      <c r="G19" s="160">
        <v>0</v>
      </c>
      <c r="H19" s="166">
        <v>3786.9999999999995</v>
      </c>
      <c r="I19" s="160">
        <v>0</v>
      </c>
      <c r="J19" s="166">
        <v>25.808000000000003</v>
      </c>
      <c r="K19" s="166">
        <v>0</v>
      </c>
      <c r="L19" s="160">
        <v>0</v>
      </c>
      <c r="M19" s="166">
        <v>0</v>
      </c>
      <c r="N19" s="166">
        <v>0</v>
      </c>
      <c r="O19" s="166">
        <v>239.20099999999999</v>
      </c>
      <c r="P19" s="166">
        <v>0</v>
      </c>
      <c r="Q19" s="166">
        <v>0</v>
      </c>
      <c r="R19" s="166">
        <v>0</v>
      </c>
      <c r="S19" s="166">
        <v>0</v>
      </c>
      <c r="T19" s="166">
        <v>0</v>
      </c>
      <c r="U19" s="166">
        <v>2605</v>
      </c>
      <c r="W19" s="410"/>
      <c r="X19" s="83" t="s">
        <v>37</v>
      </c>
      <c r="Y19" s="135" t="s">
        <v>252</v>
      </c>
      <c r="Z19" s="136" t="s">
        <v>252</v>
      </c>
      <c r="AA19" s="136" t="s">
        <v>252</v>
      </c>
      <c r="AB19" s="136" t="s">
        <v>252</v>
      </c>
      <c r="AC19" s="136" t="s">
        <v>252</v>
      </c>
      <c r="AD19" s="136" t="s">
        <v>252</v>
      </c>
      <c r="AE19" s="136" t="s">
        <v>252</v>
      </c>
      <c r="AF19" s="136" t="s">
        <v>252</v>
      </c>
      <c r="AG19" s="137">
        <v>11197631.000000002</v>
      </c>
      <c r="AH19" s="136">
        <v>0</v>
      </c>
      <c r="AI19" s="148">
        <f t="shared" si="0"/>
        <v>11197.631000000001</v>
      </c>
      <c r="AJ19" s="148">
        <f t="shared" si="1"/>
        <v>11197.631000000001</v>
      </c>
      <c r="AL19" s="138">
        <v>11197631.000000002</v>
      </c>
    </row>
    <row r="20" spans="1:38" ht="21.95" customHeight="1">
      <c r="A20" s="86" t="s">
        <v>23</v>
      </c>
      <c r="B20" s="170">
        <v>101433.269</v>
      </c>
      <c r="C20" s="170">
        <v>625504.64</v>
      </c>
      <c r="D20" s="160">
        <v>40976109</v>
      </c>
      <c r="E20" s="170">
        <v>113768.553</v>
      </c>
      <c r="F20" s="170">
        <v>770.22400000000005</v>
      </c>
      <c r="G20" s="160">
        <v>223.554</v>
      </c>
      <c r="H20" s="170">
        <v>1200</v>
      </c>
      <c r="I20" s="160">
        <v>1131133</v>
      </c>
      <c r="J20" s="170">
        <v>333.72899999999993</v>
      </c>
      <c r="K20" s="170">
        <v>0</v>
      </c>
      <c r="L20" s="160">
        <v>0</v>
      </c>
      <c r="M20" s="160">
        <v>0</v>
      </c>
      <c r="N20" s="160">
        <v>0</v>
      </c>
      <c r="O20" s="166">
        <v>248.81799999999998</v>
      </c>
      <c r="P20" s="166">
        <v>0</v>
      </c>
      <c r="Q20" s="166">
        <v>0</v>
      </c>
      <c r="R20" s="166">
        <v>0</v>
      </c>
      <c r="S20" s="166">
        <v>0</v>
      </c>
      <c r="T20" s="166">
        <v>228</v>
      </c>
      <c r="U20" s="166">
        <v>511.8399999999998</v>
      </c>
      <c r="W20" s="410"/>
      <c r="X20" s="83" t="s">
        <v>38</v>
      </c>
      <c r="Y20" s="135" t="s">
        <v>252</v>
      </c>
      <c r="Z20" s="136" t="s">
        <v>252</v>
      </c>
      <c r="AA20" s="136" t="s">
        <v>252</v>
      </c>
      <c r="AB20" s="136" t="s">
        <v>252</v>
      </c>
      <c r="AC20" s="136" t="s">
        <v>252</v>
      </c>
      <c r="AD20" s="136" t="s">
        <v>252</v>
      </c>
      <c r="AE20" s="136" t="s">
        <v>252</v>
      </c>
      <c r="AF20" s="136" t="s">
        <v>252</v>
      </c>
      <c r="AG20" s="137">
        <v>43792269</v>
      </c>
      <c r="AH20" s="137">
        <v>57641</v>
      </c>
      <c r="AI20" s="148">
        <f t="shared" si="0"/>
        <v>43792.269</v>
      </c>
      <c r="AJ20" s="148">
        <f t="shared" si="1"/>
        <v>101433.269</v>
      </c>
      <c r="AL20" s="138">
        <v>43849910</v>
      </c>
    </row>
    <row r="21" spans="1:38" ht="21.95" customHeight="1">
      <c r="A21" s="86" t="s">
        <v>24</v>
      </c>
      <c r="B21" s="259">
        <v>12824.823</v>
      </c>
      <c r="C21" s="259">
        <v>21</v>
      </c>
      <c r="D21" s="160">
        <v>640775</v>
      </c>
      <c r="E21" s="259">
        <v>4369.0799999999981</v>
      </c>
      <c r="F21" s="259">
        <v>160.82</v>
      </c>
      <c r="G21" s="160">
        <v>0</v>
      </c>
      <c r="H21" s="259">
        <v>2871</v>
      </c>
      <c r="I21" s="160">
        <v>365766</v>
      </c>
      <c r="J21" s="259">
        <v>49.01700000000001</v>
      </c>
      <c r="K21" s="259">
        <v>0</v>
      </c>
      <c r="L21" s="160">
        <v>0</v>
      </c>
      <c r="M21" s="259">
        <v>0</v>
      </c>
      <c r="N21" s="259">
        <v>0</v>
      </c>
      <c r="O21" s="166">
        <v>59.009</v>
      </c>
      <c r="P21" s="166">
        <v>0</v>
      </c>
      <c r="Q21" s="166">
        <v>114135286</v>
      </c>
      <c r="R21" s="166">
        <v>0</v>
      </c>
      <c r="S21" s="166">
        <v>0</v>
      </c>
      <c r="T21" s="166">
        <v>0</v>
      </c>
      <c r="U21" s="166">
        <v>176</v>
      </c>
      <c r="W21" s="410"/>
      <c r="X21" s="83" t="s">
        <v>39</v>
      </c>
      <c r="Y21" s="135" t="s">
        <v>252</v>
      </c>
      <c r="Z21" s="136" t="s">
        <v>252</v>
      </c>
      <c r="AA21" s="136" t="s">
        <v>252</v>
      </c>
      <c r="AB21" s="136" t="s">
        <v>252</v>
      </c>
      <c r="AC21" s="136" t="s">
        <v>252</v>
      </c>
      <c r="AD21" s="136" t="s">
        <v>252</v>
      </c>
      <c r="AE21" s="136" t="s">
        <v>252</v>
      </c>
      <c r="AF21" s="136" t="s">
        <v>252</v>
      </c>
      <c r="AG21" s="137">
        <v>5289823</v>
      </c>
      <c r="AH21" s="137">
        <v>7535</v>
      </c>
      <c r="AI21" s="148">
        <f t="shared" si="0"/>
        <v>5289.8230000000003</v>
      </c>
      <c r="AJ21" s="148">
        <f t="shared" si="1"/>
        <v>12824.823</v>
      </c>
      <c r="AL21" s="138">
        <v>5297357.9999999991</v>
      </c>
    </row>
    <row r="22" spans="1:38" ht="21.95" customHeight="1">
      <c r="A22" s="86" t="s">
        <v>25</v>
      </c>
      <c r="B22" s="166">
        <v>47421.172000000006</v>
      </c>
      <c r="C22" s="166">
        <v>350</v>
      </c>
      <c r="D22" s="160">
        <v>312120</v>
      </c>
      <c r="E22" s="166">
        <v>27623.5</v>
      </c>
      <c r="F22" s="166">
        <v>280.29999999999995</v>
      </c>
      <c r="G22" s="160">
        <v>0</v>
      </c>
      <c r="H22" s="166">
        <v>8420.0000000000036</v>
      </c>
      <c r="I22" s="160">
        <v>0</v>
      </c>
      <c r="J22" s="166">
        <v>91.616000000000028</v>
      </c>
      <c r="K22" s="166">
        <v>0</v>
      </c>
      <c r="L22" s="160">
        <v>0</v>
      </c>
      <c r="M22" s="166">
        <v>0</v>
      </c>
      <c r="N22" s="166">
        <v>122.36</v>
      </c>
      <c r="O22" s="166">
        <v>716.52099999999996</v>
      </c>
      <c r="P22" s="166">
        <v>0</v>
      </c>
      <c r="Q22" s="166">
        <v>0</v>
      </c>
      <c r="R22" s="166">
        <v>0</v>
      </c>
      <c r="S22" s="166">
        <v>0</v>
      </c>
      <c r="T22" s="166">
        <v>0</v>
      </c>
      <c r="U22" s="166">
        <v>1</v>
      </c>
      <c r="W22" s="410"/>
      <c r="X22" s="83" t="s">
        <v>261</v>
      </c>
      <c r="Y22" s="135" t="s">
        <v>252</v>
      </c>
      <c r="Z22" s="136" t="s">
        <v>252</v>
      </c>
      <c r="AA22" s="136" t="s">
        <v>252</v>
      </c>
      <c r="AB22" s="136" t="s">
        <v>252</v>
      </c>
      <c r="AC22" s="136" t="s">
        <v>252</v>
      </c>
      <c r="AD22" s="136" t="s">
        <v>252</v>
      </c>
      <c r="AE22" s="136" t="s">
        <v>252</v>
      </c>
      <c r="AF22" s="136" t="s">
        <v>252</v>
      </c>
      <c r="AG22" s="137">
        <v>7172</v>
      </c>
      <c r="AH22" s="137">
        <v>47414.000000000007</v>
      </c>
      <c r="AI22" s="148">
        <f t="shared" si="0"/>
        <v>7.1719999999999997</v>
      </c>
      <c r="AJ22" s="148">
        <f t="shared" si="1"/>
        <v>47421.172000000006</v>
      </c>
      <c r="AL22" s="138">
        <v>54586.000000000015</v>
      </c>
    </row>
    <row r="23" spans="1:38" ht="21.95" customHeight="1" thickBot="1">
      <c r="A23" s="45" t="s">
        <v>26</v>
      </c>
      <c r="B23" s="160">
        <v>890706.49699999974</v>
      </c>
      <c r="C23" s="160">
        <v>657146.52</v>
      </c>
      <c r="D23" s="160">
        <v>4300.2560000000003</v>
      </c>
      <c r="E23" s="160">
        <v>7354.4720000000007</v>
      </c>
      <c r="F23" s="160">
        <v>2933.8069999999993</v>
      </c>
      <c r="G23" s="160">
        <v>2632000</v>
      </c>
      <c r="H23" s="160">
        <v>6848.0000000000009</v>
      </c>
      <c r="I23" s="160">
        <v>69924.058999999994</v>
      </c>
      <c r="J23" s="160">
        <v>22.440999999999999</v>
      </c>
      <c r="K23" s="160">
        <v>0</v>
      </c>
      <c r="L23" s="160">
        <v>0</v>
      </c>
      <c r="M23" s="160">
        <v>0</v>
      </c>
      <c r="N23" s="160">
        <v>0</v>
      </c>
      <c r="O23" s="160">
        <v>727.09900000000027</v>
      </c>
      <c r="P23" s="160">
        <v>0</v>
      </c>
      <c r="Q23" s="160">
        <v>295546748.23000002</v>
      </c>
      <c r="R23" s="160">
        <v>0</v>
      </c>
      <c r="S23" s="160">
        <v>0</v>
      </c>
      <c r="T23" s="160">
        <v>0</v>
      </c>
      <c r="U23" s="160">
        <v>216750</v>
      </c>
      <c r="W23" s="410"/>
      <c r="X23" s="83" t="s">
        <v>262</v>
      </c>
      <c r="Y23" s="135" t="s">
        <v>252</v>
      </c>
      <c r="Z23" s="136" t="s">
        <v>252</v>
      </c>
      <c r="AA23" s="136" t="s">
        <v>252</v>
      </c>
      <c r="AB23" s="136" t="s">
        <v>252</v>
      </c>
      <c r="AC23" s="136" t="s">
        <v>252</v>
      </c>
      <c r="AD23" s="136" t="s">
        <v>252</v>
      </c>
      <c r="AE23" s="136" t="s">
        <v>252</v>
      </c>
      <c r="AF23" s="136" t="s">
        <v>252</v>
      </c>
      <c r="AG23" s="137">
        <v>890706496.99999976</v>
      </c>
      <c r="AH23" s="136">
        <v>0</v>
      </c>
      <c r="AI23" s="148">
        <f t="shared" si="0"/>
        <v>890706.49699999974</v>
      </c>
      <c r="AJ23" s="148">
        <f t="shared" si="1"/>
        <v>890706.49699999974</v>
      </c>
      <c r="AL23" s="138">
        <v>890706496.99999976</v>
      </c>
    </row>
    <row r="24" spans="1:38" ht="21.95" customHeight="1" thickBot="1">
      <c r="A24" s="245" t="s">
        <v>27</v>
      </c>
      <c r="B24" s="147">
        <v>4974714.9330000002</v>
      </c>
      <c r="C24" s="147">
        <v>1294557.7439999999</v>
      </c>
      <c r="D24" s="147">
        <v>50881861.436999984</v>
      </c>
      <c r="E24" s="147">
        <v>688277.04799999972</v>
      </c>
      <c r="F24" s="147">
        <v>15079.885999999995</v>
      </c>
      <c r="G24" s="147">
        <v>2634333.4909999999</v>
      </c>
      <c r="H24" s="147">
        <v>64217.999999999985</v>
      </c>
      <c r="I24" s="147">
        <v>3118204.2539999997</v>
      </c>
      <c r="J24" s="147">
        <v>2379.4659999999999</v>
      </c>
      <c r="K24" s="147">
        <v>48</v>
      </c>
      <c r="L24" s="147">
        <v>0</v>
      </c>
      <c r="M24" s="147">
        <v>2.2810000000000001</v>
      </c>
      <c r="N24" s="147">
        <v>3848.1050000000005</v>
      </c>
      <c r="O24" s="147">
        <v>13885.025000000007</v>
      </c>
      <c r="P24" s="147">
        <v>1911240</v>
      </c>
      <c r="Q24" s="168">
        <v>2743524140.2299995</v>
      </c>
      <c r="R24" s="168">
        <v>372</v>
      </c>
      <c r="S24" s="168">
        <v>286</v>
      </c>
      <c r="T24" s="168">
        <v>1439</v>
      </c>
      <c r="U24" s="147">
        <v>352544.35</v>
      </c>
      <c r="W24" s="410"/>
      <c r="X24" s="174" t="s">
        <v>238</v>
      </c>
      <c r="Y24" s="175" t="s">
        <v>252</v>
      </c>
      <c r="Z24" s="176" t="s">
        <v>252</v>
      </c>
      <c r="AA24" s="176" t="s">
        <v>252</v>
      </c>
      <c r="AB24" s="176" t="s">
        <v>252</v>
      </c>
      <c r="AC24" s="176" t="s">
        <v>252</v>
      </c>
      <c r="AD24" s="176" t="s">
        <v>252</v>
      </c>
      <c r="AE24" s="176" t="s">
        <v>252</v>
      </c>
      <c r="AF24" s="176" t="s">
        <v>252</v>
      </c>
      <c r="AG24" s="177">
        <v>1983022933</v>
      </c>
      <c r="AH24" s="177">
        <v>2991692.0000000005</v>
      </c>
      <c r="AI24" s="148">
        <f>AG24/1000</f>
        <v>1983022.933</v>
      </c>
      <c r="AJ24" s="148">
        <f t="shared" si="1"/>
        <v>4974714.9330000002</v>
      </c>
      <c r="AL24" s="178">
        <v>1986014624.9999988</v>
      </c>
    </row>
    <row r="25" spans="1:38" ht="15" thickTop="1">
      <c r="W25" s="422" t="s">
        <v>263</v>
      </c>
      <c r="X25" s="83" t="s">
        <v>251</v>
      </c>
      <c r="Y25" s="135" t="s">
        <v>252</v>
      </c>
      <c r="Z25" s="136" t="s">
        <v>252</v>
      </c>
      <c r="AA25" s="136">
        <v>0</v>
      </c>
      <c r="AB25" s="137">
        <v>300984</v>
      </c>
      <c r="AC25" s="136" t="s">
        <v>252</v>
      </c>
      <c r="AD25" s="136">
        <v>0</v>
      </c>
      <c r="AE25" s="136" t="s">
        <v>252</v>
      </c>
      <c r="AF25" s="136" t="s">
        <v>252</v>
      </c>
      <c r="AG25" s="136" t="s">
        <v>252</v>
      </c>
      <c r="AH25" s="136" t="s">
        <v>252</v>
      </c>
      <c r="AI25" s="138">
        <v>300984</v>
      </c>
      <c r="AJ25" s="148">
        <f>AB25/1000</f>
        <v>300.98399999999998</v>
      </c>
      <c r="AK25" s="148">
        <f>AD25+AJ25+AA25</f>
        <v>300.98399999999998</v>
      </c>
    </row>
    <row r="26" spans="1:38">
      <c r="W26" s="410"/>
      <c r="X26" s="83" t="s">
        <v>253</v>
      </c>
      <c r="Y26" s="135" t="s">
        <v>252</v>
      </c>
      <c r="Z26" s="136" t="s">
        <v>252</v>
      </c>
      <c r="AA26" s="136">
        <v>0</v>
      </c>
      <c r="AB26" s="137">
        <v>573985</v>
      </c>
      <c r="AC26" s="136" t="s">
        <v>252</v>
      </c>
      <c r="AD26" s="136">
        <v>0</v>
      </c>
      <c r="AE26" s="136" t="s">
        <v>252</v>
      </c>
      <c r="AF26" s="136" t="s">
        <v>252</v>
      </c>
      <c r="AG26" s="136" t="s">
        <v>252</v>
      </c>
      <c r="AH26" s="136" t="s">
        <v>252</v>
      </c>
      <c r="AI26" s="138">
        <v>573985</v>
      </c>
      <c r="AJ26" s="148">
        <f t="shared" ref="AJ26:AJ43" si="2">AB26/1000</f>
        <v>573.98500000000001</v>
      </c>
      <c r="AK26" s="148">
        <f t="shared" ref="AK26:AK62" si="3">AD26+AJ26+AA26</f>
        <v>573.98500000000001</v>
      </c>
    </row>
    <row r="27" spans="1:38">
      <c r="W27" s="410"/>
      <c r="X27" s="83" t="s">
        <v>254</v>
      </c>
      <c r="Y27" s="135" t="s">
        <v>252</v>
      </c>
      <c r="Z27" s="136" t="s">
        <v>252</v>
      </c>
      <c r="AA27" s="136">
        <v>0</v>
      </c>
      <c r="AB27" s="137">
        <v>815429.99999999988</v>
      </c>
      <c r="AC27" s="136" t="s">
        <v>252</v>
      </c>
      <c r="AD27" s="136">
        <v>0</v>
      </c>
      <c r="AE27" s="136" t="s">
        <v>252</v>
      </c>
      <c r="AF27" s="136" t="s">
        <v>252</v>
      </c>
      <c r="AG27" s="136" t="s">
        <v>252</v>
      </c>
      <c r="AH27" s="136" t="s">
        <v>252</v>
      </c>
      <c r="AI27" s="138">
        <v>815429.99999999988</v>
      </c>
      <c r="AJ27" s="148">
        <f t="shared" si="2"/>
        <v>815.42999999999984</v>
      </c>
      <c r="AK27" s="148">
        <f t="shared" si="3"/>
        <v>815.42999999999984</v>
      </c>
    </row>
    <row r="28" spans="1:38">
      <c r="W28" s="410"/>
      <c r="X28" s="83" t="s">
        <v>34</v>
      </c>
      <c r="Y28" s="135" t="s">
        <v>252</v>
      </c>
      <c r="Z28" s="136" t="s">
        <v>252</v>
      </c>
      <c r="AA28" s="136">
        <v>0</v>
      </c>
      <c r="AB28" s="137">
        <v>319600</v>
      </c>
      <c r="AC28" s="136" t="s">
        <v>252</v>
      </c>
      <c r="AD28" s="136">
        <v>0</v>
      </c>
      <c r="AE28" s="136" t="s">
        <v>252</v>
      </c>
      <c r="AF28" s="136" t="s">
        <v>252</v>
      </c>
      <c r="AG28" s="136" t="s">
        <v>252</v>
      </c>
      <c r="AH28" s="136" t="s">
        <v>252</v>
      </c>
      <c r="AI28" s="138">
        <v>319600</v>
      </c>
      <c r="AJ28" s="148">
        <f t="shared" si="2"/>
        <v>319.60000000000002</v>
      </c>
      <c r="AK28" s="148">
        <f t="shared" si="3"/>
        <v>319.60000000000002</v>
      </c>
    </row>
    <row r="29" spans="1:38">
      <c r="W29" s="410"/>
      <c r="X29" s="83" t="s">
        <v>255</v>
      </c>
      <c r="Y29" s="135" t="s">
        <v>252</v>
      </c>
      <c r="Z29" s="136" t="s">
        <v>252</v>
      </c>
      <c r="AA29" s="136">
        <v>0</v>
      </c>
      <c r="AB29" s="137">
        <v>1158020.0000000002</v>
      </c>
      <c r="AC29" s="136" t="s">
        <v>252</v>
      </c>
      <c r="AD29" s="136">
        <v>0</v>
      </c>
      <c r="AE29" s="136" t="s">
        <v>252</v>
      </c>
      <c r="AF29" s="136" t="s">
        <v>252</v>
      </c>
      <c r="AG29" s="136" t="s">
        <v>252</v>
      </c>
      <c r="AH29" s="136" t="s">
        <v>252</v>
      </c>
      <c r="AI29" s="138">
        <v>1158020.0000000002</v>
      </c>
      <c r="AJ29" s="148">
        <f t="shared" si="2"/>
        <v>1158.0200000000002</v>
      </c>
      <c r="AK29" s="148">
        <f t="shared" si="3"/>
        <v>1158.0200000000002</v>
      </c>
    </row>
    <row r="30" spans="1:38">
      <c r="W30" s="410"/>
      <c r="X30" s="83" t="s">
        <v>256</v>
      </c>
      <c r="Y30" s="135" t="s">
        <v>252</v>
      </c>
      <c r="Z30" s="136" t="s">
        <v>252</v>
      </c>
      <c r="AA30" s="136">
        <v>0</v>
      </c>
      <c r="AB30" s="136">
        <v>0</v>
      </c>
      <c r="AC30" s="136" t="s">
        <v>252</v>
      </c>
      <c r="AD30" s="136">
        <v>0</v>
      </c>
      <c r="AE30" s="136" t="s">
        <v>252</v>
      </c>
      <c r="AF30" s="136" t="s">
        <v>252</v>
      </c>
      <c r="AG30" s="136" t="s">
        <v>252</v>
      </c>
      <c r="AH30" s="136" t="s">
        <v>252</v>
      </c>
      <c r="AI30" s="139" t="s">
        <v>252</v>
      </c>
      <c r="AJ30" s="148">
        <f t="shared" si="2"/>
        <v>0</v>
      </c>
      <c r="AK30" s="148">
        <f t="shared" si="3"/>
        <v>0</v>
      </c>
    </row>
    <row r="31" spans="1:38">
      <c r="W31" s="410"/>
      <c r="X31" s="83" t="s">
        <v>257</v>
      </c>
      <c r="Y31" s="135" t="s">
        <v>252</v>
      </c>
      <c r="Z31" s="136" t="s">
        <v>252</v>
      </c>
      <c r="AA31" s="136">
        <v>0</v>
      </c>
      <c r="AB31" s="137">
        <v>642100</v>
      </c>
      <c r="AC31" s="136" t="s">
        <v>252</v>
      </c>
      <c r="AD31" s="136">
        <v>0</v>
      </c>
      <c r="AE31" s="136" t="s">
        <v>252</v>
      </c>
      <c r="AF31" s="136" t="s">
        <v>252</v>
      </c>
      <c r="AG31" s="136" t="s">
        <v>252</v>
      </c>
      <c r="AH31" s="136" t="s">
        <v>252</v>
      </c>
      <c r="AI31" s="138">
        <v>642100</v>
      </c>
      <c r="AJ31" s="148">
        <f t="shared" si="2"/>
        <v>642.1</v>
      </c>
      <c r="AK31" s="148">
        <f t="shared" si="3"/>
        <v>642.1</v>
      </c>
    </row>
    <row r="32" spans="1:38">
      <c r="W32" s="410"/>
      <c r="X32" s="83" t="s">
        <v>110</v>
      </c>
      <c r="Y32" s="135" t="s">
        <v>252</v>
      </c>
      <c r="Z32" s="136" t="s">
        <v>252</v>
      </c>
      <c r="AA32" s="136">
        <v>0</v>
      </c>
      <c r="AB32" s="137">
        <v>3161464.9999999991</v>
      </c>
      <c r="AC32" s="136" t="s">
        <v>252</v>
      </c>
      <c r="AD32" s="136">
        <v>0</v>
      </c>
      <c r="AE32" s="136" t="s">
        <v>252</v>
      </c>
      <c r="AF32" s="136" t="s">
        <v>252</v>
      </c>
      <c r="AG32" s="136" t="s">
        <v>252</v>
      </c>
      <c r="AH32" s="136" t="s">
        <v>252</v>
      </c>
      <c r="AI32" s="138">
        <v>3161464.9999999991</v>
      </c>
      <c r="AJ32" s="148">
        <f t="shared" si="2"/>
        <v>3161.4649999999992</v>
      </c>
      <c r="AK32" s="148">
        <f t="shared" si="3"/>
        <v>3161.4649999999992</v>
      </c>
    </row>
    <row r="33" spans="23:37">
      <c r="W33" s="410"/>
      <c r="X33" s="83" t="s">
        <v>258</v>
      </c>
      <c r="Y33" s="135" t="s">
        <v>252</v>
      </c>
      <c r="Z33" s="136" t="s">
        <v>252</v>
      </c>
      <c r="AA33" s="136">
        <v>0</v>
      </c>
      <c r="AB33" s="137">
        <v>1140000</v>
      </c>
      <c r="AC33" s="136" t="s">
        <v>252</v>
      </c>
      <c r="AD33" s="136">
        <v>0</v>
      </c>
      <c r="AE33" s="136" t="s">
        <v>252</v>
      </c>
      <c r="AF33" s="136" t="s">
        <v>252</v>
      </c>
      <c r="AG33" s="136" t="s">
        <v>252</v>
      </c>
      <c r="AH33" s="136" t="s">
        <v>252</v>
      </c>
      <c r="AI33" s="138">
        <v>1140000</v>
      </c>
      <c r="AJ33" s="148">
        <f t="shared" si="2"/>
        <v>1140</v>
      </c>
      <c r="AK33" s="148">
        <f t="shared" si="3"/>
        <v>1140</v>
      </c>
    </row>
    <row r="34" spans="23:37">
      <c r="W34" s="410"/>
      <c r="X34" s="83" t="s">
        <v>35</v>
      </c>
      <c r="Y34" s="135" t="s">
        <v>252</v>
      </c>
      <c r="Z34" s="136" t="s">
        <v>252</v>
      </c>
      <c r="AA34" s="136">
        <v>0</v>
      </c>
      <c r="AB34" s="137">
        <v>1350000</v>
      </c>
      <c r="AC34" s="136" t="s">
        <v>252</v>
      </c>
      <c r="AD34" s="136">
        <v>0</v>
      </c>
      <c r="AE34" s="136" t="s">
        <v>252</v>
      </c>
      <c r="AF34" s="136" t="s">
        <v>252</v>
      </c>
      <c r="AG34" s="136" t="s">
        <v>252</v>
      </c>
      <c r="AH34" s="136" t="s">
        <v>252</v>
      </c>
      <c r="AI34" s="138">
        <v>1350000</v>
      </c>
      <c r="AJ34" s="148">
        <f t="shared" si="2"/>
        <v>1350</v>
      </c>
      <c r="AK34" s="148">
        <f t="shared" si="3"/>
        <v>1350</v>
      </c>
    </row>
    <row r="35" spans="23:37">
      <c r="W35" s="410"/>
      <c r="X35" s="83" t="s">
        <v>259</v>
      </c>
      <c r="Y35" s="135" t="s">
        <v>252</v>
      </c>
      <c r="Z35" s="136" t="s">
        <v>252</v>
      </c>
      <c r="AA35" s="136">
        <v>0</v>
      </c>
      <c r="AB35" s="137">
        <v>1200000</v>
      </c>
      <c r="AC35" s="136" t="s">
        <v>252</v>
      </c>
      <c r="AD35" s="136">
        <v>0</v>
      </c>
      <c r="AE35" s="136" t="s">
        <v>252</v>
      </c>
      <c r="AF35" s="136" t="s">
        <v>252</v>
      </c>
      <c r="AG35" s="136" t="s">
        <v>252</v>
      </c>
      <c r="AH35" s="136" t="s">
        <v>252</v>
      </c>
      <c r="AI35" s="138">
        <v>1200000</v>
      </c>
      <c r="AJ35" s="148">
        <f t="shared" si="2"/>
        <v>1200</v>
      </c>
      <c r="AK35" s="148">
        <f t="shared" si="3"/>
        <v>1200</v>
      </c>
    </row>
    <row r="36" spans="23:37">
      <c r="W36" s="410"/>
      <c r="X36" s="83" t="s">
        <v>260</v>
      </c>
      <c r="Y36" s="135" t="s">
        <v>252</v>
      </c>
      <c r="Z36" s="136" t="s">
        <v>252</v>
      </c>
      <c r="AA36" s="136">
        <v>0</v>
      </c>
      <c r="AB36" s="137">
        <v>12000</v>
      </c>
      <c r="AC36" s="136" t="s">
        <v>252</v>
      </c>
      <c r="AD36" s="136">
        <v>0</v>
      </c>
      <c r="AE36" s="136" t="s">
        <v>252</v>
      </c>
      <c r="AF36" s="136" t="s">
        <v>252</v>
      </c>
      <c r="AG36" s="136" t="s">
        <v>252</v>
      </c>
      <c r="AH36" s="136" t="s">
        <v>252</v>
      </c>
      <c r="AI36" s="138">
        <v>12000</v>
      </c>
      <c r="AJ36" s="148">
        <f t="shared" si="2"/>
        <v>12</v>
      </c>
      <c r="AK36" s="148">
        <f t="shared" si="3"/>
        <v>12</v>
      </c>
    </row>
    <row r="37" spans="23:37">
      <c r="W37" s="410"/>
      <c r="X37" s="83" t="s">
        <v>36</v>
      </c>
      <c r="Y37" s="135" t="s">
        <v>252</v>
      </c>
      <c r="Z37" s="136" t="s">
        <v>252</v>
      </c>
      <c r="AA37" s="136">
        <v>0</v>
      </c>
      <c r="AB37" s="137">
        <v>826000</v>
      </c>
      <c r="AC37" s="136" t="s">
        <v>252</v>
      </c>
      <c r="AD37" s="136">
        <v>0</v>
      </c>
      <c r="AE37" s="136" t="s">
        <v>252</v>
      </c>
      <c r="AF37" s="136" t="s">
        <v>252</v>
      </c>
      <c r="AG37" s="136" t="s">
        <v>252</v>
      </c>
      <c r="AH37" s="136" t="s">
        <v>252</v>
      </c>
      <c r="AI37" s="138">
        <v>826000</v>
      </c>
      <c r="AJ37" s="148">
        <f t="shared" si="2"/>
        <v>826</v>
      </c>
      <c r="AK37" s="148">
        <f t="shared" si="3"/>
        <v>826</v>
      </c>
    </row>
    <row r="38" spans="23:37">
      <c r="W38" s="410"/>
      <c r="X38" s="83" t="s">
        <v>37</v>
      </c>
      <c r="Y38" s="135" t="s">
        <v>252</v>
      </c>
      <c r="Z38" s="136" t="s">
        <v>252</v>
      </c>
      <c r="AA38" s="136">
        <v>0</v>
      </c>
      <c r="AB38" s="137">
        <v>36000</v>
      </c>
      <c r="AC38" s="136" t="s">
        <v>252</v>
      </c>
      <c r="AD38" s="136">
        <v>0</v>
      </c>
      <c r="AE38" s="136" t="s">
        <v>252</v>
      </c>
      <c r="AF38" s="136" t="s">
        <v>252</v>
      </c>
      <c r="AG38" s="136" t="s">
        <v>252</v>
      </c>
      <c r="AH38" s="136" t="s">
        <v>252</v>
      </c>
      <c r="AI38" s="138">
        <v>36000</v>
      </c>
      <c r="AJ38" s="148">
        <f t="shared" si="2"/>
        <v>36</v>
      </c>
      <c r="AK38" s="148">
        <f t="shared" si="3"/>
        <v>36</v>
      </c>
    </row>
    <row r="39" spans="23:37">
      <c r="W39" s="410"/>
      <c r="X39" s="83" t="s">
        <v>38</v>
      </c>
      <c r="Y39" s="135" t="s">
        <v>252</v>
      </c>
      <c r="Z39" s="136" t="s">
        <v>252</v>
      </c>
      <c r="AA39" s="137">
        <v>624000</v>
      </c>
      <c r="AB39" s="137">
        <v>1504640</v>
      </c>
      <c r="AC39" s="136" t="s">
        <v>252</v>
      </c>
      <c r="AD39" s="136">
        <v>0</v>
      </c>
      <c r="AE39" s="136" t="s">
        <v>252</v>
      </c>
      <c r="AF39" s="136" t="s">
        <v>252</v>
      </c>
      <c r="AG39" s="136" t="s">
        <v>252</v>
      </c>
      <c r="AH39" s="136" t="s">
        <v>252</v>
      </c>
      <c r="AI39" s="138">
        <v>2128640</v>
      </c>
      <c r="AJ39" s="148">
        <f t="shared" si="2"/>
        <v>1504.64</v>
      </c>
      <c r="AK39" s="148">
        <f t="shared" si="3"/>
        <v>625504.64</v>
      </c>
    </row>
    <row r="40" spans="23:37">
      <c r="W40" s="410"/>
      <c r="X40" s="83" t="s">
        <v>39</v>
      </c>
      <c r="Y40" s="135" t="s">
        <v>252</v>
      </c>
      <c r="Z40" s="136" t="s">
        <v>252</v>
      </c>
      <c r="AA40" s="136">
        <v>0</v>
      </c>
      <c r="AB40" s="137">
        <v>21000</v>
      </c>
      <c r="AC40" s="136" t="s">
        <v>252</v>
      </c>
      <c r="AD40" s="136">
        <v>0</v>
      </c>
      <c r="AE40" s="136" t="s">
        <v>252</v>
      </c>
      <c r="AF40" s="136" t="s">
        <v>252</v>
      </c>
      <c r="AG40" s="136" t="s">
        <v>252</v>
      </c>
      <c r="AH40" s="136" t="s">
        <v>252</v>
      </c>
      <c r="AI40" s="138">
        <v>21000</v>
      </c>
      <c r="AJ40" s="148">
        <f t="shared" si="2"/>
        <v>21</v>
      </c>
      <c r="AK40" s="148">
        <f t="shared" si="3"/>
        <v>21</v>
      </c>
    </row>
    <row r="41" spans="23:37">
      <c r="W41" s="410"/>
      <c r="X41" s="83" t="s">
        <v>261</v>
      </c>
      <c r="Y41" s="135" t="s">
        <v>252</v>
      </c>
      <c r="Z41" s="136" t="s">
        <v>252</v>
      </c>
      <c r="AA41" s="136">
        <v>0</v>
      </c>
      <c r="AB41" s="136">
        <v>0</v>
      </c>
      <c r="AC41" s="136" t="s">
        <v>252</v>
      </c>
      <c r="AD41" s="137">
        <v>350</v>
      </c>
      <c r="AE41" s="136" t="s">
        <v>252</v>
      </c>
      <c r="AF41" s="136" t="s">
        <v>252</v>
      </c>
      <c r="AG41" s="136" t="s">
        <v>252</v>
      </c>
      <c r="AH41" s="136" t="s">
        <v>252</v>
      </c>
      <c r="AI41" s="138">
        <v>350</v>
      </c>
      <c r="AJ41" s="148">
        <f t="shared" si="2"/>
        <v>0</v>
      </c>
      <c r="AK41" s="148">
        <f t="shared" si="3"/>
        <v>350</v>
      </c>
    </row>
    <row r="42" spans="23:37" ht="15" thickBot="1">
      <c r="W42" s="410"/>
      <c r="X42" s="83" t="s">
        <v>262</v>
      </c>
      <c r="Y42" s="135" t="s">
        <v>252</v>
      </c>
      <c r="Z42" s="136" t="s">
        <v>252</v>
      </c>
      <c r="AA42" s="136">
        <v>0</v>
      </c>
      <c r="AB42" s="137">
        <v>657146520</v>
      </c>
      <c r="AC42" s="136" t="s">
        <v>252</v>
      </c>
      <c r="AD42" s="136">
        <v>0</v>
      </c>
      <c r="AE42" s="136" t="s">
        <v>252</v>
      </c>
      <c r="AF42" s="136" t="s">
        <v>252</v>
      </c>
      <c r="AG42" s="136" t="s">
        <v>252</v>
      </c>
      <c r="AH42" s="136" t="s">
        <v>252</v>
      </c>
      <c r="AI42" s="138">
        <v>657146520</v>
      </c>
      <c r="AJ42" s="148">
        <f t="shared" si="2"/>
        <v>657146.52</v>
      </c>
      <c r="AK42" s="148">
        <f t="shared" si="3"/>
        <v>657146.52</v>
      </c>
    </row>
    <row r="43" spans="23:37" ht="15" thickBot="1">
      <c r="W43" s="410"/>
      <c r="X43" s="174" t="s">
        <v>238</v>
      </c>
      <c r="Y43" s="175" t="s">
        <v>252</v>
      </c>
      <c r="Z43" s="176" t="s">
        <v>252</v>
      </c>
      <c r="AA43" s="177">
        <v>624000</v>
      </c>
      <c r="AB43" s="177">
        <v>670207744</v>
      </c>
      <c r="AC43" s="176" t="s">
        <v>252</v>
      </c>
      <c r="AD43" s="177">
        <v>350</v>
      </c>
      <c r="AE43" s="176" t="s">
        <v>252</v>
      </c>
      <c r="AF43" s="176" t="s">
        <v>252</v>
      </c>
      <c r="AG43" s="176" t="s">
        <v>252</v>
      </c>
      <c r="AH43" s="176" t="s">
        <v>252</v>
      </c>
      <c r="AI43" s="178">
        <v>670832094.00000012</v>
      </c>
      <c r="AJ43" s="148">
        <f t="shared" si="2"/>
        <v>670207.74399999995</v>
      </c>
      <c r="AK43" s="148">
        <f t="shared" si="3"/>
        <v>1294557.7439999999</v>
      </c>
    </row>
    <row r="44" spans="23:37">
      <c r="W44" s="422" t="s">
        <v>264</v>
      </c>
      <c r="X44" s="83" t="s">
        <v>251</v>
      </c>
      <c r="Y44" s="135" t="s">
        <v>252</v>
      </c>
      <c r="Z44" s="136" t="s">
        <v>252</v>
      </c>
      <c r="AA44" s="136">
        <v>0</v>
      </c>
      <c r="AB44" s="136">
        <v>0</v>
      </c>
      <c r="AC44" s="136" t="s">
        <v>252</v>
      </c>
      <c r="AD44" s="137">
        <v>49500</v>
      </c>
      <c r="AE44" s="136" t="s">
        <v>252</v>
      </c>
      <c r="AF44" s="136" t="s">
        <v>252</v>
      </c>
      <c r="AG44" s="136" t="s">
        <v>252</v>
      </c>
      <c r="AH44" s="136" t="s">
        <v>252</v>
      </c>
      <c r="AI44" s="138">
        <v>49500</v>
      </c>
      <c r="AJ44" s="148">
        <f>AB44/1000</f>
        <v>0</v>
      </c>
      <c r="AK44" s="148">
        <f t="shared" si="3"/>
        <v>49500</v>
      </c>
    </row>
    <row r="45" spans="23:37">
      <c r="W45" s="410"/>
      <c r="X45" s="83" t="s">
        <v>253</v>
      </c>
      <c r="Y45" s="135" t="s">
        <v>252</v>
      </c>
      <c r="Z45" s="136" t="s">
        <v>252</v>
      </c>
      <c r="AA45" s="136">
        <v>0</v>
      </c>
      <c r="AB45" s="137">
        <v>121248622.99999999</v>
      </c>
      <c r="AC45" s="136" t="s">
        <v>252</v>
      </c>
      <c r="AD45" s="136">
        <v>0</v>
      </c>
      <c r="AE45" s="136" t="s">
        <v>252</v>
      </c>
      <c r="AF45" s="136" t="s">
        <v>252</v>
      </c>
      <c r="AG45" s="136" t="s">
        <v>252</v>
      </c>
      <c r="AH45" s="136" t="s">
        <v>252</v>
      </c>
      <c r="AI45" s="138">
        <v>121248622.99999999</v>
      </c>
      <c r="AJ45" s="148">
        <f t="shared" ref="AJ45:AJ62" si="4">AB45/1000</f>
        <v>121248.62299999999</v>
      </c>
      <c r="AK45" s="148">
        <f t="shared" si="3"/>
        <v>121248.62299999999</v>
      </c>
    </row>
    <row r="46" spans="23:37">
      <c r="W46" s="410"/>
      <c r="X46" s="83" t="s">
        <v>254</v>
      </c>
      <c r="Y46" s="135" t="s">
        <v>252</v>
      </c>
      <c r="Z46" s="136" t="s">
        <v>252</v>
      </c>
      <c r="AA46" s="137">
        <v>4860</v>
      </c>
      <c r="AB46" s="137">
        <v>272747174</v>
      </c>
      <c r="AC46" s="136" t="s">
        <v>252</v>
      </c>
      <c r="AD46" s="137">
        <v>1717780</v>
      </c>
      <c r="AE46" s="136" t="s">
        <v>252</v>
      </c>
      <c r="AF46" s="136" t="s">
        <v>252</v>
      </c>
      <c r="AG46" s="136" t="s">
        <v>252</v>
      </c>
      <c r="AH46" s="136" t="s">
        <v>252</v>
      </c>
      <c r="AI46" s="138">
        <v>274469813.99999994</v>
      </c>
      <c r="AJ46" s="148">
        <f t="shared" si="4"/>
        <v>272747.174</v>
      </c>
      <c r="AK46" s="148">
        <f t="shared" si="3"/>
        <v>1995387.1740000001</v>
      </c>
    </row>
    <row r="47" spans="23:37">
      <c r="W47" s="410"/>
      <c r="X47" s="83" t="s">
        <v>34</v>
      </c>
      <c r="Y47" s="135" t="s">
        <v>252</v>
      </c>
      <c r="Z47" s="136" t="s">
        <v>252</v>
      </c>
      <c r="AA47" s="137">
        <v>4500</v>
      </c>
      <c r="AB47" s="137">
        <v>36399600</v>
      </c>
      <c r="AC47" s="136" t="s">
        <v>252</v>
      </c>
      <c r="AD47" s="136">
        <v>0</v>
      </c>
      <c r="AE47" s="136" t="s">
        <v>252</v>
      </c>
      <c r="AF47" s="136" t="s">
        <v>252</v>
      </c>
      <c r="AG47" s="136" t="s">
        <v>252</v>
      </c>
      <c r="AH47" s="136" t="s">
        <v>252</v>
      </c>
      <c r="AI47" s="138">
        <v>36404100</v>
      </c>
      <c r="AJ47" s="148">
        <f t="shared" si="4"/>
        <v>36399.599999999999</v>
      </c>
      <c r="AK47" s="148">
        <f t="shared" si="3"/>
        <v>40899.599999999999</v>
      </c>
    </row>
    <row r="48" spans="23:37">
      <c r="W48" s="410"/>
      <c r="X48" s="83" t="s">
        <v>255</v>
      </c>
      <c r="Y48" s="135" t="s">
        <v>252</v>
      </c>
      <c r="Z48" s="136" t="s">
        <v>252</v>
      </c>
      <c r="AA48" s="136">
        <v>0</v>
      </c>
      <c r="AB48" s="137">
        <v>37719398.999999993</v>
      </c>
      <c r="AC48" s="136" t="s">
        <v>252</v>
      </c>
      <c r="AD48" s="137">
        <v>44040</v>
      </c>
      <c r="AE48" s="136" t="s">
        <v>252</v>
      </c>
      <c r="AF48" s="136" t="s">
        <v>252</v>
      </c>
      <c r="AG48" s="136" t="s">
        <v>252</v>
      </c>
      <c r="AH48" s="136" t="s">
        <v>252</v>
      </c>
      <c r="AI48" s="138">
        <v>37763438.999999985</v>
      </c>
      <c r="AJ48" s="148">
        <f t="shared" si="4"/>
        <v>37719.39899999999</v>
      </c>
      <c r="AK48" s="148">
        <f t="shared" si="3"/>
        <v>81759.39899999999</v>
      </c>
    </row>
    <row r="49" spans="23:37">
      <c r="W49" s="410"/>
      <c r="X49" s="83" t="s">
        <v>256</v>
      </c>
      <c r="Y49" s="135" t="s">
        <v>252</v>
      </c>
      <c r="Z49" s="136" t="s">
        <v>252</v>
      </c>
      <c r="AA49" s="136">
        <v>0</v>
      </c>
      <c r="AB49" s="137">
        <v>204456000.00000003</v>
      </c>
      <c r="AC49" s="136" t="s">
        <v>252</v>
      </c>
      <c r="AD49" s="136">
        <v>0</v>
      </c>
      <c r="AE49" s="136" t="s">
        <v>252</v>
      </c>
      <c r="AF49" s="136" t="s">
        <v>252</v>
      </c>
      <c r="AG49" s="136" t="s">
        <v>252</v>
      </c>
      <c r="AH49" s="136" t="s">
        <v>252</v>
      </c>
      <c r="AI49" s="138">
        <v>204456000.00000003</v>
      </c>
      <c r="AJ49" s="148">
        <f t="shared" si="4"/>
        <v>204456.00000000003</v>
      </c>
      <c r="AK49" s="148">
        <f t="shared" si="3"/>
        <v>204456.00000000003</v>
      </c>
    </row>
    <row r="50" spans="23:37">
      <c r="W50" s="410"/>
      <c r="X50" s="83" t="s">
        <v>257</v>
      </c>
      <c r="Y50" s="135" t="s">
        <v>252</v>
      </c>
      <c r="Z50" s="136" t="s">
        <v>252</v>
      </c>
      <c r="AA50" s="136">
        <v>0</v>
      </c>
      <c r="AB50" s="137">
        <v>106911018</v>
      </c>
      <c r="AC50" s="136" t="s">
        <v>252</v>
      </c>
      <c r="AD50" s="136">
        <v>0</v>
      </c>
      <c r="AE50" s="136" t="s">
        <v>252</v>
      </c>
      <c r="AF50" s="136" t="s">
        <v>252</v>
      </c>
      <c r="AG50" s="136" t="s">
        <v>252</v>
      </c>
      <c r="AH50" s="136" t="s">
        <v>252</v>
      </c>
      <c r="AI50" s="138">
        <v>106911018</v>
      </c>
      <c r="AJ50" s="148">
        <f t="shared" si="4"/>
        <v>106911.018</v>
      </c>
      <c r="AK50" s="148">
        <f t="shared" si="3"/>
        <v>106911.018</v>
      </c>
    </row>
    <row r="51" spans="23:37">
      <c r="W51" s="410"/>
      <c r="X51" s="83" t="s">
        <v>110</v>
      </c>
      <c r="Y51" s="135" t="s">
        <v>252</v>
      </c>
      <c r="Z51" s="136" t="s">
        <v>252</v>
      </c>
      <c r="AA51" s="137">
        <v>4509967</v>
      </c>
      <c r="AB51" s="137">
        <v>83085874</v>
      </c>
      <c r="AC51" s="136" t="s">
        <v>252</v>
      </c>
      <c r="AD51" s="136">
        <v>0</v>
      </c>
      <c r="AE51" s="136" t="s">
        <v>252</v>
      </c>
      <c r="AF51" s="136" t="s">
        <v>252</v>
      </c>
      <c r="AG51" s="136" t="s">
        <v>252</v>
      </c>
      <c r="AH51" s="136" t="s">
        <v>252</v>
      </c>
      <c r="AI51" s="138">
        <v>87595841</v>
      </c>
      <c r="AJ51" s="148">
        <f t="shared" si="4"/>
        <v>83085.873999999996</v>
      </c>
      <c r="AK51" s="148">
        <f t="shared" si="3"/>
        <v>4593052.8739999998</v>
      </c>
    </row>
    <row r="52" spans="23:37">
      <c r="W52" s="410"/>
      <c r="X52" s="83" t="s">
        <v>258</v>
      </c>
      <c r="Y52" s="135" t="s">
        <v>252</v>
      </c>
      <c r="Z52" s="136" t="s">
        <v>252</v>
      </c>
      <c r="AA52" s="137">
        <v>45000</v>
      </c>
      <c r="AB52" s="137">
        <v>80771601</v>
      </c>
      <c r="AC52" s="136" t="s">
        <v>252</v>
      </c>
      <c r="AD52" s="136">
        <v>0</v>
      </c>
      <c r="AE52" s="136" t="s">
        <v>252</v>
      </c>
      <c r="AF52" s="136" t="s">
        <v>252</v>
      </c>
      <c r="AG52" s="136" t="s">
        <v>252</v>
      </c>
      <c r="AH52" s="136" t="s">
        <v>252</v>
      </c>
      <c r="AI52" s="138">
        <v>80816601</v>
      </c>
      <c r="AJ52" s="148">
        <f t="shared" si="4"/>
        <v>80771.600999999995</v>
      </c>
      <c r="AK52" s="148">
        <f t="shared" si="3"/>
        <v>125771.601</v>
      </c>
    </row>
    <row r="53" spans="23:37">
      <c r="W53" s="410"/>
      <c r="X53" s="83" t="s">
        <v>35</v>
      </c>
      <c r="Y53" s="135" t="s">
        <v>252</v>
      </c>
      <c r="Z53" s="136" t="s">
        <v>252</v>
      </c>
      <c r="AA53" s="136">
        <v>0</v>
      </c>
      <c r="AB53" s="137">
        <v>57684960</v>
      </c>
      <c r="AC53" s="136" t="s">
        <v>252</v>
      </c>
      <c r="AD53" s="136">
        <v>0</v>
      </c>
      <c r="AE53" s="136" t="s">
        <v>252</v>
      </c>
      <c r="AF53" s="136" t="s">
        <v>252</v>
      </c>
      <c r="AG53" s="136" t="s">
        <v>252</v>
      </c>
      <c r="AH53" s="136" t="s">
        <v>252</v>
      </c>
      <c r="AI53" s="138">
        <v>57684960</v>
      </c>
      <c r="AJ53" s="148">
        <f t="shared" si="4"/>
        <v>57684.959999999999</v>
      </c>
      <c r="AK53" s="148">
        <f t="shared" si="3"/>
        <v>57684.959999999999</v>
      </c>
    </row>
    <row r="54" spans="23:37">
      <c r="W54" s="410"/>
      <c r="X54" s="83" t="s">
        <v>259</v>
      </c>
      <c r="Y54" s="135" t="s">
        <v>252</v>
      </c>
      <c r="Z54" s="136" t="s">
        <v>252</v>
      </c>
      <c r="AA54" s="136">
        <v>0</v>
      </c>
      <c r="AB54" s="137">
        <v>88830000</v>
      </c>
      <c r="AC54" s="136" t="s">
        <v>252</v>
      </c>
      <c r="AD54" s="136">
        <v>0</v>
      </c>
      <c r="AE54" s="136" t="s">
        <v>252</v>
      </c>
      <c r="AF54" s="136" t="s">
        <v>252</v>
      </c>
      <c r="AG54" s="136" t="s">
        <v>252</v>
      </c>
      <c r="AH54" s="136" t="s">
        <v>252</v>
      </c>
      <c r="AI54" s="138">
        <v>88830000</v>
      </c>
      <c r="AJ54" s="148">
        <f t="shared" si="4"/>
        <v>88830</v>
      </c>
      <c r="AK54" s="148">
        <f t="shared" si="3"/>
        <v>88830</v>
      </c>
    </row>
    <row r="55" spans="23:37">
      <c r="W55" s="410"/>
      <c r="X55" s="83" t="s">
        <v>260</v>
      </c>
      <c r="Y55" s="135" t="s">
        <v>252</v>
      </c>
      <c r="Z55" s="136" t="s">
        <v>252</v>
      </c>
      <c r="AA55" s="137">
        <v>1232585</v>
      </c>
      <c r="AB55" s="137">
        <v>47209000</v>
      </c>
      <c r="AC55" s="136" t="s">
        <v>252</v>
      </c>
      <c r="AD55" s="136">
        <v>0</v>
      </c>
      <c r="AE55" s="136" t="s">
        <v>252</v>
      </c>
      <c r="AF55" s="136" t="s">
        <v>252</v>
      </c>
      <c r="AG55" s="136" t="s">
        <v>252</v>
      </c>
      <c r="AH55" s="136" t="s">
        <v>252</v>
      </c>
      <c r="AI55" s="138">
        <v>48441585</v>
      </c>
      <c r="AJ55" s="148">
        <f t="shared" si="4"/>
        <v>47209</v>
      </c>
      <c r="AK55" s="148">
        <f t="shared" si="3"/>
        <v>1279794</v>
      </c>
    </row>
    <row r="56" spans="23:37">
      <c r="W56" s="410"/>
      <c r="X56" s="83" t="s">
        <v>36</v>
      </c>
      <c r="Y56" s="135" t="s">
        <v>252</v>
      </c>
      <c r="Z56" s="136" t="s">
        <v>252</v>
      </c>
      <c r="AA56" s="136">
        <v>0</v>
      </c>
      <c r="AB56" s="137">
        <v>111091932</v>
      </c>
      <c r="AC56" s="136" t="s">
        <v>252</v>
      </c>
      <c r="AD56" s="136">
        <v>0</v>
      </c>
      <c r="AE56" s="136" t="s">
        <v>252</v>
      </c>
      <c r="AF56" s="136" t="s">
        <v>252</v>
      </c>
      <c r="AG56" s="136" t="s">
        <v>252</v>
      </c>
      <c r="AH56" s="136" t="s">
        <v>252</v>
      </c>
      <c r="AI56" s="138">
        <v>111091932</v>
      </c>
      <c r="AJ56" s="148">
        <f t="shared" si="4"/>
        <v>111091.932</v>
      </c>
      <c r="AK56" s="148">
        <f t="shared" si="3"/>
        <v>111091.932</v>
      </c>
    </row>
    <row r="57" spans="23:37">
      <c r="W57" s="410"/>
      <c r="X57" s="83" t="s">
        <v>37</v>
      </c>
      <c r="Y57" s="135" t="s">
        <v>252</v>
      </c>
      <c r="Z57" s="136" t="s">
        <v>252</v>
      </c>
      <c r="AA57" s="136">
        <v>0</v>
      </c>
      <c r="AB57" s="137">
        <v>92170000</v>
      </c>
      <c r="AC57" s="136" t="s">
        <v>252</v>
      </c>
      <c r="AD57" s="136">
        <v>0</v>
      </c>
      <c r="AE57" s="136" t="s">
        <v>252</v>
      </c>
      <c r="AF57" s="136" t="s">
        <v>252</v>
      </c>
      <c r="AG57" s="136" t="s">
        <v>252</v>
      </c>
      <c r="AH57" s="136" t="s">
        <v>252</v>
      </c>
      <c r="AI57" s="138">
        <v>92170000</v>
      </c>
      <c r="AJ57" s="148">
        <f t="shared" si="4"/>
        <v>92170</v>
      </c>
      <c r="AK57" s="148">
        <f t="shared" si="3"/>
        <v>92170</v>
      </c>
    </row>
    <row r="58" spans="23:37">
      <c r="W58" s="410"/>
      <c r="X58" s="83" t="s">
        <v>38</v>
      </c>
      <c r="Y58" s="135" t="s">
        <v>252</v>
      </c>
      <c r="Z58" s="136" t="s">
        <v>252</v>
      </c>
      <c r="AA58" s="137">
        <v>40970929</v>
      </c>
      <c r="AB58" s="137">
        <v>5180000</v>
      </c>
      <c r="AC58" s="136" t="s">
        <v>252</v>
      </c>
      <c r="AD58" s="136">
        <v>0</v>
      </c>
      <c r="AE58" s="136" t="s">
        <v>252</v>
      </c>
      <c r="AF58" s="136" t="s">
        <v>252</v>
      </c>
      <c r="AG58" s="136" t="s">
        <v>252</v>
      </c>
      <c r="AH58" s="136" t="s">
        <v>252</v>
      </c>
      <c r="AI58" s="138">
        <v>46150929.000000007</v>
      </c>
      <c r="AJ58" s="148">
        <f t="shared" si="4"/>
        <v>5180</v>
      </c>
      <c r="AK58" s="148">
        <f t="shared" si="3"/>
        <v>40976109</v>
      </c>
    </row>
    <row r="59" spans="23:37">
      <c r="W59" s="410"/>
      <c r="X59" s="83" t="s">
        <v>39</v>
      </c>
      <c r="Y59" s="135" t="s">
        <v>252</v>
      </c>
      <c r="Z59" s="136" t="s">
        <v>252</v>
      </c>
      <c r="AA59" s="136">
        <v>0</v>
      </c>
      <c r="AB59" s="137">
        <v>66160000</v>
      </c>
      <c r="AC59" s="136" t="s">
        <v>252</v>
      </c>
      <c r="AD59" s="137">
        <v>574615</v>
      </c>
      <c r="AE59" s="136" t="s">
        <v>252</v>
      </c>
      <c r="AF59" s="136" t="s">
        <v>252</v>
      </c>
      <c r="AG59" s="136" t="s">
        <v>252</v>
      </c>
      <c r="AH59" s="136" t="s">
        <v>252</v>
      </c>
      <c r="AI59" s="138">
        <v>66734615</v>
      </c>
      <c r="AJ59" s="148">
        <f t="shared" si="4"/>
        <v>66160</v>
      </c>
      <c r="AK59" s="148">
        <f t="shared" si="3"/>
        <v>640775</v>
      </c>
    </row>
    <row r="60" spans="23:37">
      <c r="W60" s="410"/>
      <c r="X60" s="83" t="s">
        <v>261</v>
      </c>
      <c r="Y60" s="135" t="s">
        <v>252</v>
      </c>
      <c r="Z60" s="136" t="s">
        <v>252</v>
      </c>
      <c r="AA60" s="137">
        <v>153720</v>
      </c>
      <c r="AB60" s="136">
        <v>0</v>
      </c>
      <c r="AC60" s="136" t="s">
        <v>252</v>
      </c>
      <c r="AD60" s="137">
        <v>158399.99999999997</v>
      </c>
      <c r="AE60" s="136" t="s">
        <v>252</v>
      </c>
      <c r="AF60" s="136" t="s">
        <v>252</v>
      </c>
      <c r="AG60" s="136" t="s">
        <v>252</v>
      </c>
      <c r="AH60" s="136" t="s">
        <v>252</v>
      </c>
      <c r="AI60" s="138">
        <v>312120</v>
      </c>
      <c r="AJ60" s="148">
        <f t="shared" si="4"/>
        <v>0</v>
      </c>
      <c r="AK60" s="148">
        <f t="shared" si="3"/>
        <v>312120</v>
      </c>
    </row>
    <row r="61" spans="23:37" ht="15" thickBot="1">
      <c r="W61" s="410"/>
      <c r="X61" s="83" t="s">
        <v>262</v>
      </c>
      <c r="Y61" s="135" t="s">
        <v>252</v>
      </c>
      <c r="Z61" s="136" t="s">
        <v>252</v>
      </c>
      <c r="AA61" s="136">
        <v>0</v>
      </c>
      <c r="AB61" s="137">
        <v>4300256</v>
      </c>
      <c r="AC61" s="136" t="s">
        <v>252</v>
      </c>
      <c r="AD61" s="136">
        <v>0</v>
      </c>
      <c r="AE61" s="136" t="s">
        <v>252</v>
      </c>
      <c r="AF61" s="136" t="s">
        <v>252</v>
      </c>
      <c r="AG61" s="136" t="s">
        <v>252</v>
      </c>
      <c r="AH61" s="136" t="s">
        <v>252</v>
      </c>
      <c r="AI61" s="138">
        <v>4300256</v>
      </c>
      <c r="AJ61" s="148">
        <f t="shared" si="4"/>
        <v>4300.2560000000003</v>
      </c>
      <c r="AK61" s="148">
        <f t="shared" si="3"/>
        <v>4300.2560000000003</v>
      </c>
    </row>
    <row r="62" spans="23:37" ht="15" thickBot="1">
      <c r="W62" s="410"/>
      <c r="X62" s="251" t="s">
        <v>238</v>
      </c>
      <c r="Y62" s="252" t="s">
        <v>252</v>
      </c>
      <c r="Z62" s="252" t="s">
        <v>252</v>
      </c>
      <c r="AA62" s="253">
        <v>46921560.999999985</v>
      </c>
      <c r="AB62" s="253">
        <v>1415965437.0000007</v>
      </c>
      <c r="AC62" s="252" t="s">
        <v>252</v>
      </c>
      <c r="AD62" s="253">
        <v>2544334.9999999991</v>
      </c>
      <c r="AE62" s="252" t="s">
        <v>252</v>
      </c>
      <c r="AF62" s="252" t="s">
        <v>252</v>
      </c>
      <c r="AG62" s="252" t="s">
        <v>252</v>
      </c>
      <c r="AH62" s="252" t="s">
        <v>252</v>
      </c>
      <c r="AI62" s="253">
        <v>1465431333.0000005</v>
      </c>
      <c r="AJ62" s="254">
        <f t="shared" si="4"/>
        <v>1415965.4370000006</v>
      </c>
      <c r="AK62" s="148">
        <f t="shared" si="3"/>
        <v>50881861.436999984</v>
      </c>
    </row>
    <row r="63" spans="23:37">
      <c r="W63" s="422" t="s">
        <v>265</v>
      </c>
      <c r="X63" s="83" t="s">
        <v>251</v>
      </c>
      <c r="Y63" s="135" t="s">
        <v>252</v>
      </c>
      <c r="Z63" s="136" t="s">
        <v>252</v>
      </c>
      <c r="AA63" s="136">
        <v>0</v>
      </c>
      <c r="AB63" s="137">
        <v>21969100</v>
      </c>
      <c r="AC63" s="136">
        <v>0</v>
      </c>
      <c r="AD63" s="136">
        <v>0</v>
      </c>
      <c r="AE63" s="136" t="s">
        <v>252</v>
      </c>
      <c r="AF63" s="136" t="s">
        <v>252</v>
      </c>
      <c r="AG63" s="136" t="s">
        <v>252</v>
      </c>
      <c r="AH63" s="136" t="s">
        <v>252</v>
      </c>
      <c r="AI63" s="138">
        <v>21969100</v>
      </c>
      <c r="AJ63" s="148">
        <f>(AB63+AC63)/1000</f>
        <v>21969.1</v>
      </c>
      <c r="AK63" s="148">
        <f>AJ63+AA63+AD63</f>
        <v>21969.1</v>
      </c>
    </row>
    <row r="64" spans="23:37">
      <c r="W64" s="410"/>
      <c r="X64" s="83" t="s">
        <v>253</v>
      </c>
      <c r="Y64" s="135" t="s">
        <v>252</v>
      </c>
      <c r="Z64" s="136" t="s">
        <v>252</v>
      </c>
      <c r="AA64" s="136">
        <v>0</v>
      </c>
      <c r="AB64" s="137">
        <v>25307185.999999996</v>
      </c>
      <c r="AC64" s="136">
        <v>0</v>
      </c>
      <c r="AD64" s="136">
        <v>0</v>
      </c>
      <c r="AE64" s="136" t="s">
        <v>252</v>
      </c>
      <c r="AF64" s="136" t="s">
        <v>252</v>
      </c>
      <c r="AG64" s="136" t="s">
        <v>252</v>
      </c>
      <c r="AH64" s="136" t="s">
        <v>252</v>
      </c>
      <c r="AI64" s="138">
        <v>25307185.999999996</v>
      </c>
      <c r="AJ64" s="148">
        <f t="shared" ref="AJ64:AJ81" si="5">(AB64+AC64)/1000</f>
        <v>25307.185999999998</v>
      </c>
      <c r="AK64" s="148">
        <f t="shared" ref="AK64:AK81" si="6">AJ64+AA64+AD64</f>
        <v>25307.185999999998</v>
      </c>
    </row>
    <row r="65" spans="23:37">
      <c r="W65" s="410"/>
      <c r="X65" s="83" t="s">
        <v>254</v>
      </c>
      <c r="Y65" s="135" t="s">
        <v>252</v>
      </c>
      <c r="Z65" s="136" t="s">
        <v>252</v>
      </c>
      <c r="AA65" s="136">
        <v>0</v>
      </c>
      <c r="AB65" s="137">
        <v>20547665.000000004</v>
      </c>
      <c r="AC65" s="136">
        <v>0</v>
      </c>
      <c r="AD65" s="136">
        <v>0</v>
      </c>
      <c r="AE65" s="136" t="s">
        <v>252</v>
      </c>
      <c r="AF65" s="136" t="s">
        <v>252</v>
      </c>
      <c r="AG65" s="136" t="s">
        <v>252</v>
      </c>
      <c r="AH65" s="136" t="s">
        <v>252</v>
      </c>
      <c r="AI65" s="138">
        <v>20547665.000000004</v>
      </c>
      <c r="AJ65" s="148">
        <f t="shared" si="5"/>
        <v>20547.665000000005</v>
      </c>
      <c r="AK65" s="148">
        <f t="shared" si="6"/>
        <v>20547.665000000005</v>
      </c>
    </row>
    <row r="66" spans="23:37">
      <c r="W66" s="410"/>
      <c r="X66" s="83" t="s">
        <v>34</v>
      </c>
      <c r="Y66" s="135" t="s">
        <v>252</v>
      </c>
      <c r="Z66" s="136" t="s">
        <v>252</v>
      </c>
      <c r="AA66" s="137">
        <v>324</v>
      </c>
      <c r="AB66" s="137">
        <v>20625309.999999996</v>
      </c>
      <c r="AC66" s="136">
        <v>0</v>
      </c>
      <c r="AD66" s="136">
        <v>0</v>
      </c>
      <c r="AE66" s="136" t="s">
        <v>252</v>
      </c>
      <c r="AF66" s="136" t="s">
        <v>252</v>
      </c>
      <c r="AG66" s="136" t="s">
        <v>252</v>
      </c>
      <c r="AH66" s="136" t="s">
        <v>252</v>
      </c>
      <c r="AI66" s="138">
        <v>20625633.999999996</v>
      </c>
      <c r="AJ66" s="148">
        <f t="shared" si="5"/>
        <v>20625.309999999998</v>
      </c>
      <c r="AK66" s="148">
        <f t="shared" si="6"/>
        <v>20949.309999999998</v>
      </c>
    </row>
    <row r="67" spans="23:37">
      <c r="W67" s="410"/>
      <c r="X67" s="83" t="s">
        <v>255</v>
      </c>
      <c r="Y67" s="135" t="s">
        <v>252</v>
      </c>
      <c r="Z67" s="136" t="s">
        <v>252</v>
      </c>
      <c r="AA67" s="136">
        <v>0</v>
      </c>
      <c r="AB67" s="137">
        <v>22429839.999999996</v>
      </c>
      <c r="AC67" s="137">
        <v>4320</v>
      </c>
      <c r="AD67" s="137">
        <v>28584</v>
      </c>
      <c r="AE67" s="136" t="s">
        <v>252</v>
      </c>
      <c r="AF67" s="136" t="s">
        <v>252</v>
      </c>
      <c r="AG67" s="136" t="s">
        <v>252</v>
      </c>
      <c r="AH67" s="136" t="s">
        <v>252</v>
      </c>
      <c r="AI67" s="138">
        <v>22462744.000000007</v>
      </c>
      <c r="AJ67" s="148">
        <f t="shared" si="5"/>
        <v>22434.159999999996</v>
      </c>
      <c r="AK67" s="148">
        <f t="shared" si="6"/>
        <v>51018.159999999996</v>
      </c>
    </row>
    <row r="68" spans="23:37">
      <c r="W68" s="410"/>
      <c r="X68" s="83" t="s">
        <v>256</v>
      </c>
      <c r="Y68" s="135" t="s">
        <v>252</v>
      </c>
      <c r="Z68" s="136" t="s">
        <v>252</v>
      </c>
      <c r="AA68" s="136">
        <v>0</v>
      </c>
      <c r="AB68" s="137">
        <v>8950312.9999999963</v>
      </c>
      <c r="AC68" s="136">
        <v>0</v>
      </c>
      <c r="AD68" s="136">
        <v>0</v>
      </c>
      <c r="AE68" s="136" t="s">
        <v>252</v>
      </c>
      <c r="AF68" s="136" t="s">
        <v>252</v>
      </c>
      <c r="AG68" s="136" t="s">
        <v>252</v>
      </c>
      <c r="AH68" s="136" t="s">
        <v>252</v>
      </c>
      <c r="AI68" s="138">
        <v>8950312.9999999963</v>
      </c>
      <c r="AJ68" s="148">
        <f t="shared" si="5"/>
        <v>8950.3129999999965</v>
      </c>
      <c r="AK68" s="148">
        <f t="shared" si="6"/>
        <v>8950.3129999999965</v>
      </c>
    </row>
    <row r="69" spans="23:37">
      <c r="W69" s="410"/>
      <c r="X69" s="83" t="s">
        <v>257</v>
      </c>
      <c r="Y69" s="135" t="s">
        <v>252</v>
      </c>
      <c r="Z69" s="136" t="s">
        <v>252</v>
      </c>
      <c r="AA69" s="136">
        <v>0</v>
      </c>
      <c r="AB69" s="137">
        <v>30069610.999999996</v>
      </c>
      <c r="AC69" s="136">
        <v>0</v>
      </c>
      <c r="AD69" s="136">
        <v>0</v>
      </c>
      <c r="AE69" s="136" t="s">
        <v>252</v>
      </c>
      <c r="AF69" s="136" t="s">
        <v>252</v>
      </c>
      <c r="AG69" s="136" t="s">
        <v>252</v>
      </c>
      <c r="AH69" s="136" t="s">
        <v>252</v>
      </c>
      <c r="AI69" s="138">
        <v>30069610.999999996</v>
      </c>
      <c r="AJ69" s="148">
        <f t="shared" si="5"/>
        <v>30069.610999999997</v>
      </c>
      <c r="AK69" s="148">
        <f t="shared" si="6"/>
        <v>30069.610999999997</v>
      </c>
    </row>
    <row r="70" spans="23:37">
      <c r="W70" s="410"/>
      <c r="X70" s="83" t="s">
        <v>110</v>
      </c>
      <c r="Y70" s="135" t="s">
        <v>252</v>
      </c>
      <c r="Z70" s="136" t="s">
        <v>252</v>
      </c>
      <c r="AA70" s="137">
        <v>195069</v>
      </c>
      <c r="AB70" s="137">
        <v>88992028</v>
      </c>
      <c r="AC70" s="136">
        <v>0</v>
      </c>
      <c r="AD70" s="137">
        <v>492</v>
      </c>
      <c r="AE70" s="136" t="s">
        <v>252</v>
      </c>
      <c r="AF70" s="136" t="s">
        <v>252</v>
      </c>
      <c r="AG70" s="136" t="s">
        <v>252</v>
      </c>
      <c r="AH70" s="136" t="s">
        <v>252</v>
      </c>
      <c r="AI70" s="138">
        <v>89187588.99999997</v>
      </c>
      <c r="AJ70" s="148">
        <f t="shared" si="5"/>
        <v>88992.028000000006</v>
      </c>
      <c r="AK70" s="148">
        <f t="shared" si="6"/>
        <v>284553.02799999999</v>
      </c>
    </row>
    <row r="71" spans="23:37">
      <c r="W71" s="410"/>
      <c r="X71" s="83" t="s">
        <v>258</v>
      </c>
      <c r="Y71" s="135" t="s">
        <v>252</v>
      </c>
      <c r="Z71" s="136" t="s">
        <v>252</v>
      </c>
      <c r="AA71" s="137">
        <v>3240</v>
      </c>
      <c r="AB71" s="137">
        <v>10916669.000000002</v>
      </c>
      <c r="AC71" s="136">
        <v>0</v>
      </c>
      <c r="AD71" s="136">
        <v>0</v>
      </c>
      <c r="AE71" s="136" t="s">
        <v>252</v>
      </c>
      <c r="AF71" s="136" t="s">
        <v>252</v>
      </c>
      <c r="AG71" s="136" t="s">
        <v>252</v>
      </c>
      <c r="AH71" s="136" t="s">
        <v>252</v>
      </c>
      <c r="AI71" s="138">
        <v>10919909.000000002</v>
      </c>
      <c r="AJ71" s="148">
        <f t="shared" si="5"/>
        <v>10916.669000000002</v>
      </c>
      <c r="AK71" s="148">
        <f t="shared" si="6"/>
        <v>14156.669000000002</v>
      </c>
    </row>
    <row r="72" spans="23:37">
      <c r="W72" s="410"/>
      <c r="X72" s="83" t="s">
        <v>35</v>
      </c>
      <c r="Y72" s="135" t="s">
        <v>252</v>
      </c>
      <c r="Z72" s="136" t="s">
        <v>252</v>
      </c>
      <c r="AA72" s="136">
        <v>0</v>
      </c>
      <c r="AB72" s="137">
        <v>11675593.000000002</v>
      </c>
      <c r="AC72" s="136">
        <v>0</v>
      </c>
      <c r="AD72" s="136">
        <v>0</v>
      </c>
      <c r="AE72" s="136" t="s">
        <v>252</v>
      </c>
      <c r="AF72" s="136" t="s">
        <v>252</v>
      </c>
      <c r="AG72" s="136" t="s">
        <v>252</v>
      </c>
      <c r="AH72" s="136" t="s">
        <v>252</v>
      </c>
      <c r="AI72" s="138">
        <v>11675593.000000002</v>
      </c>
      <c r="AJ72" s="148">
        <f t="shared" si="5"/>
        <v>11675.593000000003</v>
      </c>
      <c r="AK72" s="148">
        <f t="shared" si="6"/>
        <v>11675.593000000003</v>
      </c>
    </row>
    <row r="73" spans="23:37">
      <c r="W73" s="410"/>
      <c r="X73" s="83" t="s">
        <v>259</v>
      </c>
      <c r="Y73" s="135" t="s">
        <v>252</v>
      </c>
      <c r="Z73" s="136" t="s">
        <v>252</v>
      </c>
      <c r="AA73" s="136">
        <v>0</v>
      </c>
      <c r="AB73" s="137">
        <v>7481299.9999999991</v>
      </c>
      <c r="AC73" s="136">
        <v>0</v>
      </c>
      <c r="AD73" s="136">
        <v>0</v>
      </c>
      <c r="AE73" s="136" t="s">
        <v>252</v>
      </c>
      <c r="AF73" s="136" t="s">
        <v>252</v>
      </c>
      <c r="AG73" s="136" t="s">
        <v>252</v>
      </c>
      <c r="AH73" s="136" t="s">
        <v>252</v>
      </c>
      <c r="AI73" s="138">
        <v>7481299.9999999991</v>
      </c>
      <c r="AJ73" s="148">
        <f t="shared" si="5"/>
        <v>7481.2999999999993</v>
      </c>
      <c r="AK73" s="148">
        <f t="shared" si="6"/>
        <v>7481.2999999999993</v>
      </c>
    </row>
    <row r="74" spans="23:37">
      <c r="W74" s="410"/>
      <c r="X74" s="83" t="s">
        <v>260</v>
      </c>
      <c r="Y74" s="135" t="s">
        <v>252</v>
      </c>
      <c r="Z74" s="136" t="s">
        <v>252</v>
      </c>
      <c r="AA74" s="137">
        <v>620</v>
      </c>
      <c r="AB74" s="137">
        <v>13041031.999999998</v>
      </c>
      <c r="AC74" s="136">
        <v>0</v>
      </c>
      <c r="AD74" s="136">
        <v>0</v>
      </c>
      <c r="AE74" s="136" t="s">
        <v>252</v>
      </c>
      <c r="AF74" s="136" t="s">
        <v>252</v>
      </c>
      <c r="AG74" s="136" t="s">
        <v>252</v>
      </c>
      <c r="AH74" s="136" t="s">
        <v>252</v>
      </c>
      <c r="AI74" s="138">
        <v>13041652</v>
      </c>
      <c r="AJ74" s="148">
        <f t="shared" si="5"/>
        <v>13041.031999999997</v>
      </c>
      <c r="AK74" s="148">
        <f t="shared" si="6"/>
        <v>13661.031999999997</v>
      </c>
    </row>
    <row r="75" spans="23:37">
      <c r="W75" s="410"/>
      <c r="X75" s="83" t="s">
        <v>36</v>
      </c>
      <c r="Y75" s="135" t="s">
        <v>252</v>
      </c>
      <c r="Z75" s="136" t="s">
        <v>252</v>
      </c>
      <c r="AA75" s="136">
        <v>0</v>
      </c>
      <c r="AB75" s="137">
        <v>8705310.9999999981</v>
      </c>
      <c r="AC75" s="136">
        <v>0</v>
      </c>
      <c r="AD75" s="136">
        <v>0</v>
      </c>
      <c r="AE75" s="136" t="s">
        <v>252</v>
      </c>
      <c r="AF75" s="136" t="s">
        <v>252</v>
      </c>
      <c r="AG75" s="136" t="s">
        <v>252</v>
      </c>
      <c r="AH75" s="136" t="s">
        <v>252</v>
      </c>
      <c r="AI75" s="138">
        <v>8705310.9999999981</v>
      </c>
      <c r="AJ75" s="148">
        <f t="shared" si="5"/>
        <v>8705.3109999999979</v>
      </c>
      <c r="AK75" s="148">
        <f t="shared" si="6"/>
        <v>8705.3109999999979</v>
      </c>
    </row>
    <row r="76" spans="23:37">
      <c r="W76" s="410"/>
      <c r="X76" s="83" t="s">
        <v>37</v>
      </c>
      <c r="Y76" s="135" t="s">
        <v>252</v>
      </c>
      <c r="Z76" s="136" t="s">
        <v>252</v>
      </c>
      <c r="AA76" s="136">
        <v>0</v>
      </c>
      <c r="AB76" s="137">
        <v>16117165.000000004</v>
      </c>
      <c r="AC76" s="136">
        <v>0</v>
      </c>
      <c r="AD76" s="136">
        <v>0</v>
      </c>
      <c r="AE76" s="136" t="s">
        <v>252</v>
      </c>
      <c r="AF76" s="136" t="s">
        <v>252</v>
      </c>
      <c r="AG76" s="136" t="s">
        <v>252</v>
      </c>
      <c r="AH76" s="136" t="s">
        <v>252</v>
      </c>
      <c r="AI76" s="138">
        <v>16117165.000000004</v>
      </c>
      <c r="AJ76" s="148">
        <f t="shared" si="5"/>
        <v>16117.165000000005</v>
      </c>
      <c r="AK76" s="148">
        <f t="shared" si="6"/>
        <v>16117.165000000005</v>
      </c>
    </row>
    <row r="77" spans="23:37">
      <c r="W77" s="410"/>
      <c r="X77" s="83" t="s">
        <v>38</v>
      </c>
      <c r="Y77" s="135" t="s">
        <v>252</v>
      </c>
      <c r="Z77" s="136" t="s">
        <v>252</v>
      </c>
      <c r="AA77" s="137">
        <v>96000</v>
      </c>
      <c r="AB77" s="137">
        <v>17768553.000000004</v>
      </c>
      <c r="AC77" s="136">
        <v>0</v>
      </c>
      <c r="AD77" s="136">
        <v>0</v>
      </c>
      <c r="AE77" s="136" t="s">
        <v>252</v>
      </c>
      <c r="AF77" s="136" t="s">
        <v>252</v>
      </c>
      <c r="AG77" s="136" t="s">
        <v>252</v>
      </c>
      <c r="AH77" s="136" t="s">
        <v>252</v>
      </c>
      <c r="AI77" s="138">
        <v>17864553.000000004</v>
      </c>
      <c r="AJ77" s="148">
        <f t="shared" si="5"/>
        <v>17768.553000000004</v>
      </c>
      <c r="AK77" s="148">
        <f t="shared" si="6"/>
        <v>113768.553</v>
      </c>
    </row>
    <row r="78" spans="23:37">
      <c r="W78" s="410"/>
      <c r="X78" s="83" t="s">
        <v>39</v>
      </c>
      <c r="Y78" s="135" t="s">
        <v>252</v>
      </c>
      <c r="Z78" s="136" t="s">
        <v>252</v>
      </c>
      <c r="AA78" s="136">
        <v>0</v>
      </c>
      <c r="AB78" s="137">
        <v>4369079.9999999981</v>
      </c>
      <c r="AC78" s="136">
        <v>0</v>
      </c>
      <c r="AD78" s="136">
        <v>0</v>
      </c>
      <c r="AE78" s="136" t="s">
        <v>252</v>
      </c>
      <c r="AF78" s="136" t="s">
        <v>252</v>
      </c>
      <c r="AG78" s="136" t="s">
        <v>252</v>
      </c>
      <c r="AH78" s="136" t="s">
        <v>252</v>
      </c>
      <c r="AI78" s="138">
        <v>4369079.9999999981</v>
      </c>
      <c r="AJ78" s="148">
        <f t="shared" si="5"/>
        <v>4369.0799999999981</v>
      </c>
      <c r="AK78" s="148">
        <f t="shared" si="6"/>
        <v>4369.0799999999981</v>
      </c>
    </row>
    <row r="79" spans="23:37">
      <c r="W79" s="410"/>
      <c r="X79" s="83" t="s">
        <v>261</v>
      </c>
      <c r="Y79" s="135" t="s">
        <v>252</v>
      </c>
      <c r="Z79" s="136" t="s">
        <v>252</v>
      </c>
      <c r="AA79" s="137">
        <v>7194</v>
      </c>
      <c r="AB79" s="137">
        <v>16363500</v>
      </c>
      <c r="AC79" s="136">
        <v>0</v>
      </c>
      <c r="AD79" s="137">
        <v>4066.0000000000005</v>
      </c>
      <c r="AE79" s="136" t="s">
        <v>252</v>
      </c>
      <c r="AF79" s="136" t="s">
        <v>252</v>
      </c>
      <c r="AG79" s="136" t="s">
        <v>252</v>
      </c>
      <c r="AH79" s="136" t="s">
        <v>252</v>
      </c>
      <c r="AI79" s="138">
        <v>16374760</v>
      </c>
      <c r="AJ79" s="148">
        <f t="shared" si="5"/>
        <v>16363.5</v>
      </c>
      <c r="AK79" s="148">
        <f t="shared" si="6"/>
        <v>27623.5</v>
      </c>
    </row>
    <row r="80" spans="23:37" ht="15" thickBot="1">
      <c r="W80" s="410"/>
      <c r="X80" s="83" t="s">
        <v>262</v>
      </c>
      <c r="Y80" s="135" t="s">
        <v>252</v>
      </c>
      <c r="Z80" s="136" t="s">
        <v>252</v>
      </c>
      <c r="AA80" s="136">
        <v>0</v>
      </c>
      <c r="AB80" s="137">
        <v>7348472.0000000009</v>
      </c>
      <c r="AC80" s="136">
        <v>0</v>
      </c>
      <c r="AD80" s="137">
        <v>6</v>
      </c>
      <c r="AE80" s="136" t="s">
        <v>252</v>
      </c>
      <c r="AF80" s="136" t="s">
        <v>252</v>
      </c>
      <c r="AG80" s="136" t="s">
        <v>252</v>
      </c>
      <c r="AH80" s="136" t="s">
        <v>252</v>
      </c>
      <c r="AI80" s="138">
        <v>7348478.0000000009</v>
      </c>
      <c r="AJ80" s="148">
        <f t="shared" si="5"/>
        <v>7348.4720000000007</v>
      </c>
      <c r="AK80" s="148">
        <f t="shared" si="6"/>
        <v>7354.4720000000007</v>
      </c>
    </row>
    <row r="81" spans="23:37" ht="15" thickBot="1">
      <c r="W81" s="410"/>
      <c r="X81" s="174" t="s">
        <v>238</v>
      </c>
      <c r="Y81" s="175" t="s">
        <v>252</v>
      </c>
      <c r="Z81" s="176" t="s">
        <v>252</v>
      </c>
      <c r="AA81" s="177">
        <v>302446.99999999994</v>
      </c>
      <c r="AB81" s="177">
        <v>352677727.9999997</v>
      </c>
      <c r="AC81" s="177">
        <v>4320</v>
      </c>
      <c r="AD81" s="177">
        <v>33148</v>
      </c>
      <c r="AE81" s="176" t="s">
        <v>252</v>
      </c>
      <c r="AF81" s="176" t="s">
        <v>252</v>
      </c>
      <c r="AG81" s="176" t="s">
        <v>252</v>
      </c>
      <c r="AH81" s="176" t="s">
        <v>252</v>
      </c>
      <c r="AI81" s="179">
        <v>353017643</v>
      </c>
      <c r="AJ81" s="148">
        <f t="shared" si="5"/>
        <v>352682.04799999972</v>
      </c>
      <c r="AK81" s="148">
        <f t="shared" si="6"/>
        <v>688277.04799999972</v>
      </c>
    </row>
    <row r="82" spans="23:37">
      <c r="W82" s="422" t="s">
        <v>101</v>
      </c>
      <c r="X82" s="83" t="s">
        <v>251</v>
      </c>
      <c r="Y82" s="135" t="s">
        <v>252</v>
      </c>
      <c r="Z82" s="136" t="s">
        <v>252</v>
      </c>
      <c r="AA82" s="136">
        <v>0</v>
      </c>
      <c r="AB82" s="137">
        <v>426755.00000000006</v>
      </c>
      <c r="AC82" s="136" t="s">
        <v>252</v>
      </c>
      <c r="AD82" s="136" t="s">
        <v>252</v>
      </c>
      <c r="AE82" s="136" t="s">
        <v>252</v>
      </c>
      <c r="AF82" s="136" t="s">
        <v>252</v>
      </c>
      <c r="AG82" s="136" t="s">
        <v>252</v>
      </c>
      <c r="AH82" s="136" t="s">
        <v>252</v>
      </c>
      <c r="AI82" s="138">
        <v>426755.00000000006</v>
      </c>
      <c r="AJ82" s="148">
        <f>AB82/1000</f>
        <v>426.75500000000005</v>
      </c>
      <c r="AK82" s="148">
        <f>AJ82+AA82</f>
        <v>426.75500000000005</v>
      </c>
    </row>
    <row r="83" spans="23:37">
      <c r="W83" s="410"/>
      <c r="X83" s="83" t="s">
        <v>253</v>
      </c>
      <c r="Y83" s="135" t="s">
        <v>252</v>
      </c>
      <c r="Z83" s="136" t="s">
        <v>252</v>
      </c>
      <c r="AA83" s="136">
        <v>0</v>
      </c>
      <c r="AB83" s="137">
        <v>583998</v>
      </c>
      <c r="AC83" s="136" t="s">
        <v>252</v>
      </c>
      <c r="AD83" s="136" t="s">
        <v>252</v>
      </c>
      <c r="AE83" s="136" t="s">
        <v>252</v>
      </c>
      <c r="AF83" s="136" t="s">
        <v>252</v>
      </c>
      <c r="AG83" s="136" t="s">
        <v>252</v>
      </c>
      <c r="AH83" s="136" t="s">
        <v>252</v>
      </c>
      <c r="AI83" s="138">
        <v>583998</v>
      </c>
      <c r="AJ83" s="148">
        <f t="shared" ref="AJ83:AJ100" si="7">AB83/1000</f>
        <v>583.99800000000005</v>
      </c>
      <c r="AK83" s="148">
        <f t="shared" ref="AK83:AK99" si="8">AJ83+AA83</f>
        <v>583.99800000000005</v>
      </c>
    </row>
    <row r="84" spans="23:37">
      <c r="W84" s="410"/>
      <c r="X84" s="83" t="s">
        <v>254</v>
      </c>
      <c r="Y84" s="135" t="s">
        <v>252</v>
      </c>
      <c r="Z84" s="136" t="s">
        <v>252</v>
      </c>
      <c r="AA84" s="136">
        <v>0</v>
      </c>
      <c r="AB84" s="137">
        <v>795342.99999999988</v>
      </c>
      <c r="AC84" s="136" t="s">
        <v>252</v>
      </c>
      <c r="AD84" s="136" t="s">
        <v>252</v>
      </c>
      <c r="AE84" s="136" t="s">
        <v>252</v>
      </c>
      <c r="AF84" s="136" t="s">
        <v>252</v>
      </c>
      <c r="AG84" s="136" t="s">
        <v>252</v>
      </c>
      <c r="AH84" s="136" t="s">
        <v>252</v>
      </c>
      <c r="AI84" s="138">
        <v>795342.99999999988</v>
      </c>
      <c r="AJ84" s="148">
        <f t="shared" si="7"/>
        <v>795.34299999999985</v>
      </c>
      <c r="AK84" s="148">
        <f t="shared" si="8"/>
        <v>795.34299999999985</v>
      </c>
    </row>
    <row r="85" spans="23:37">
      <c r="W85" s="410"/>
      <c r="X85" s="83" t="s">
        <v>34</v>
      </c>
      <c r="Y85" s="135" t="s">
        <v>252</v>
      </c>
      <c r="Z85" s="136" t="s">
        <v>252</v>
      </c>
      <c r="AA85" s="136">
        <v>0</v>
      </c>
      <c r="AB85" s="137">
        <v>1307082.9999999998</v>
      </c>
      <c r="AC85" s="136" t="s">
        <v>252</v>
      </c>
      <c r="AD85" s="136" t="s">
        <v>252</v>
      </c>
      <c r="AE85" s="136" t="s">
        <v>252</v>
      </c>
      <c r="AF85" s="136" t="s">
        <v>252</v>
      </c>
      <c r="AG85" s="136" t="s">
        <v>252</v>
      </c>
      <c r="AH85" s="136" t="s">
        <v>252</v>
      </c>
      <c r="AI85" s="138">
        <v>1307082.9999999998</v>
      </c>
      <c r="AJ85" s="148">
        <f t="shared" si="7"/>
        <v>1307.0829999999999</v>
      </c>
      <c r="AK85" s="148">
        <f t="shared" si="8"/>
        <v>1307.0829999999999</v>
      </c>
    </row>
    <row r="86" spans="23:37">
      <c r="W86" s="410"/>
      <c r="X86" s="83" t="s">
        <v>255</v>
      </c>
      <c r="Y86" s="135" t="s">
        <v>252</v>
      </c>
      <c r="Z86" s="136" t="s">
        <v>252</v>
      </c>
      <c r="AA86" s="136">
        <v>0</v>
      </c>
      <c r="AB86" s="137">
        <v>1071179.9999999995</v>
      </c>
      <c r="AC86" s="136" t="s">
        <v>252</v>
      </c>
      <c r="AD86" s="136" t="s">
        <v>252</v>
      </c>
      <c r="AE86" s="136" t="s">
        <v>252</v>
      </c>
      <c r="AF86" s="136" t="s">
        <v>252</v>
      </c>
      <c r="AG86" s="136" t="s">
        <v>252</v>
      </c>
      <c r="AH86" s="136" t="s">
        <v>252</v>
      </c>
      <c r="AI86" s="138">
        <v>1071179.9999999995</v>
      </c>
      <c r="AJ86" s="148">
        <f t="shared" si="7"/>
        <v>1071.1799999999996</v>
      </c>
      <c r="AK86" s="148">
        <f t="shared" si="8"/>
        <v>1071.1799999999996</v>
      </c>
    </row>
    <row r="87" spans="23:37">
      <c r="W87" s="410"/>
      <c r="X87" s="83" t="s">
        <v>256</v>
      </c>
      <c r="Y87" s="135" t="s">
        <v>252</v>
      </c>
      <c r="Z87" s="136" t="s">
        <v>252</v>
      </c>
      <c r="AA87" s="136">
        <v>0</v>
      </c>
      <c r="AB87" s="137">
        <v>4500</v>
      </c>
      <c r="AC87" s="136" t="s">
        <v>252</v>
      </c>
      <c r="AD87" s="136" t="s">
        <v>252</v>
      </c>
      <c r="AE87" s="136" t="s">
        <v>252</v>
      </c>
      <c r="AF87" s="136" t="s">
        <v>252</v>
      </c>
      <c r="AG87" s="136" t="s">
        <v>252</v>
      </c>
      <c r="AH87" s="136" t="s">
        <v>252</v>
      </c>
      <c r="AI87" s="138">
        <v>4500</v>
      </c>
      <c r="AJ87" s="148">
        <f t="shared" si="7"/>
        <v>4.5</v>
      </c>
      <c r="AK87" s="148">
        <f t="shared" si="8"/>
        <v>4.5</v>
      </c>
    </row>
    <row r="88" spans="23:37">
      <c r="W88" s="410"/>
      <c r="X88" s="83" t="s">
        <v>257</v>
      </c>
      <c r="Y88" s="135" t="s">
        <v>252</v>
      </c>
      <c r="Z88" s="136" t="s">
        <v>252</v>
      </c>
      <c r="AA88" s="136">
        <v>0</v>
      </c>
      <c r="AB88" s="137">
        <v>1058942</v>
      </c>
      <c r="AC88" s="136" t="s">
        <v>252</v>
      </c>
      <c r="AD88" s="136" t="s">
        <v>252</v>
      </c>
      <c r="AE88" s="136" t="s">
        <v>252</v>
      </c>
      <c r="AF88" s="136" t="s">
        <v>252</v>
      </c>
      <c r="AG88" s="136" t="s">
        <v>252</v>
      </c>
      <c r="AH88" s="136" t="s">
        <v>252</v>
      </c>
      <c r="AI88" s="138">
        <v>1058942</v>
      </c>
      <c r="AJ88" s="148">
        <f t="shared" si="7"/>
        <v>1058.942</v>
      </c>
      <c r="AK88" s="148">
        <f t="shared" si="8"/>
        <v>1058.942</v>
      </c>
    </row>
    <row r="89" spans="23:37">
      <c r="W89" s="410"/>
      <c r="X89" s="83" t="s">
        <v>110</v>
      </c>
      <c r="Y89" s="135" t="s">
        <v>252</v>
      </c>
      <c r="Z89" s="136" t="s">
        <v>252</v>
      </c>
      <c r="AA89" s="137">
        <v>14</v>
      </c>
      <c r="AB89" s="137">
        <v>1476799.0000000002</v>
      </c>
      <c r="AC89" s="136" t="s">
        <v>252</v>
      </c>
      <c r="AD89" s="136" t="s">
        <v>252</v>
      </c>
      <c r="AE89" s="136" t="s">
        <v>252</v>
      </c>
      <c r="AF89" s="136" t="s">
        <v>252</v>
      </c>
      <c r="AG89" s="136" t="s">
        <v>252</v>
      </c>
      <c r="AH89" s="136" t="s">
        <v>252</v>
      </c>
      <c r="AI89" s="138">
        <v>1476813</v>
      </c>
      <c r="AJ89" s="148">
        <f t="shared" si="7"/>
        <v>1476.7990000000002</v>
      </c>
      <c r="AK89" s="148">
        <f t="shared" si="8"/>
        <v>1490.7990000000002</v>
      </c>
    </row>
    <row r="90" spans="23:37">
      <c r="W90" s="410"/>
      <c r="X90" s="83" t="s">
        <v>258</v>
      </c>
      <c r="Y90" s="135" t="s">
        <v>252</v>
      </c>
      <c r="Z90" s="136" t="s">
        <v>252</v>
      </c>
      <c r="AA90" s="136">
        <v>0</v>
      </c>
      <c r="AB90" s="137">
        <v>209500</v>
      </c>
      <c r="AC90" s="136" t="s">
        <v>252</v>
      </c>
      <c r="AD90" s="136" t="s">
        <v>252</v>
      </c>
      <c r="AE90" s="136" t="s">
        <v>252</v>
      </c>
      <c r="AF90" s="136" t="s">
        <v>252</v>
      </c>
      <c r="AG90" s="136" t="s">
        <v>252</v>
      </c>
      <c r="AH90" s="136" t="s">
        <v>252</v>
      </c>
      <c r="AI90" s="138">
        <v>209500</v>
      </c>
      <c r="AJ90" s="148">
        <f t="shared" si="7"/>
        <v>209.5</v>
      </c>
      <c r="AK90" s="148">
        <f t="shared" si="8"/>
        <v>209.5</v>
      </c>
    </row>
    <row r="91" spans="23:37">
      <c r="W91" s="410"/>
      <c r="X91" s="83" t="s">
        <v>35</v>
      </c>
      <c r="Y91" s="135" t="s">
        <v>252</v>
      </c>
      <c r="Z91" s="136" t="s">
        <v>252</v>
      </c>
      <c r="AA91" s="136">
        <v>0</v>
      </c>
      <c r="AB91" s="137">
        <v>236752</v>
      </c>
      <c r="AC91" s="136" t="s">
        <v>252</v>
      </c>
      <c r="AD91" s="136" t="s">
        <v>252</v>
      </c>
      <c r="AE91" s="136" t="s">
        <v>252</v>
      </c>
      <c r="AF91" s="136" t="s">
        <v>252</v>
      </c>
      <c r="AG91" s="136" t="s">
        <v>252</v>
      </c>
      <c r="AH91" s="136" t="s">
        <v>252</v>
      </c>
      <c r="AI91" s="138">
        <v>236752</v>
      </c>
      <c r="AJ91" s="148">
        <f t="shared" si="7"/>
        <v>236.75200000000001</v>
      </c>
      <c r="AK91" s="148">
        <f t="shared" si="8"/>
        <v>236.75200000000001</v>
      </c>
    </row>
    <row r="92" spans="23:37">
      <c r="W92" s="410"/>
      <c r="X92" s="83" t="s">
        <v>259</v>
      </c>
      <c r="Y92" s="135" t="s">
        <v>252</v>
      </c>
      <c r="Z92" s="136" t="s">
        <v>252</v>
      </c>
      <c r="AA92" s="136">
        <v>0</v>
      </c>
      <c r="AB92" s="136">
        <v>0</v>
      </c>
      <c r="AC92" s="136" t="s">
        <v>252</v>
      </c>
      <c r="AD92" s="136" t="s">
        <v>252</v>
      </c>
      <c r="AE92" s="136" t="s">
        <v>252</v>
      </c>
      <c r="AF92" s="136" t="s">
        <v>252</v>
      </c>
      <c r="AG92" s="136" t="s">
        <v>252</v>
      </c>
      <c r="AH92" s="136" t="s">
        <v>252</v>
      </c>
      <c r="AI92" s="139" t="s">
        <v>252</v>
      </c>
      <c r="AJ92" s="148">
        <f t="shared" si="7"/>
        <v>0</v>
      </c>
      <c r="AK92" s="148">
        <f t="shared" si="8"/>
        <v>0</v>
      </c>
    </row>
    <row r="93" spans="23:37">
      <c r="W93" s="410"/>
      <c r="X93" s="83" t="s">
        <v>260</v>
      </c>
      <c r="Y93" s="135" t="s">
        <v>252</v>
      </c>
      <c r="Z93" s="136" t="s">
        <v>252</v>
      </c>
      <c r="AA93" s="136">
        <v>0</v>
      </c>
      <c r="AB93" s="137">
        <v>162800</v>
      </c>
      <c r="AC93" s="136" t="s">
        <v>252</v>
      </c>
      <c r="AD93" s="136" t="s">
        <v>252</v>
      </c>
      <c r="AE93" s="136" t="s">
        <v>252</v>
      </c>
      <c r="AF93" s="136" t="s">
        <v>252</v>
      </c>
      <c r="AG93" s="136" t="s">
        <v>252</v>
      </c>
      <c r="AH93" s="136" t="s">
        <v>252</v>
      </c>
      <c r="AI93" s="138">
        <v>162800</v>
      </c>
      <c r="AJ93" s="148">
        <f t="shared" si="7"/>
        <v>162.80000000000001</v>
      </c>
      <c r="AK93" s="148">
        <f t="shared" si="8"/>
        <v>162.80000000000001</v>
      </c>
    </row>
    <row r="94" spans="23:37">
      <c r="W94" s="410"/>
      <c r="X94" s="83" t="s">
        <v>36</v>
      </c>
      <c r="Y94" s="135" t="s">
        <v>252</v>
      </c>
      <c r="Z94" s="136" t="s">
        <v>252</v>
      </c>
      <c r="AA94" s="136">
        <v>0</v>
      </c>
      <c r="AB94" s="137">
        <v>3528172.9999999995</v>
      </c>
      <c r="AC94" s="136" t="s">
        <v>252</v>
      </c>
      <c r="AD94" s="136" t="s">
        <v>252</v>
      </c>
      <c r="AE94" s="136" t="s">
        <v>252</v>
      </c>
      <c r="AF94" s="255" t="s">
        <v>252</v>
      </c>
      <c r="AG94" s="136" t="s">
        <v>252</v>
      </c>
      <c r="AH94" s="136" t="s">
        <v>252</v>
      </c>
      <c r="AI94" s="138">
        <v>3528172.9999999995</v>
      </c>
      <c r="AJ94" s="148">
        <f t="shared" si="7"/>
        <v>3528.1729999999993</v>
      </c>
      <c r="AK94" s="148">
        <f t="shared" si="8"/>
        <v>3528.1729999999993</v>
      </c>
    </row>
    <row r="95" spans="23:37">
      <c r="W95" s="410"/>
      <c r="X95" s="83" t="s">
        <v>37</v>
      </c>
      <c r="Y95" s="135" t="s">
        <v>252</v>
      </c>
      <c r="Z95" s="136" t="s">
        <v>252</v>
      </c>
      <c r="AA95" s="136">
        <v>0</v>
      </c>
      <c r="AB95" s="137">
        <v>58910</v>
      </c>
      <c r="AC95" s="136" t="s">
        <v>252</v>
      </c>
      <c r="AD95" s="136" t="s">
        <v>252</v>
      </c>
      <c r="AE95" s="136" t="s">
        <v>252</v>
      </c>
      <c r="AF95" s="136" t="s">
        <v>252</v>
      </c>
      <c r="AG95" s="136" t="s">
        <v>252</v>
      </c>
      <c r="AH95" s="136" t="s">
        <v>252</v>
      </c>
      <c r="AI95" s="138">
        <v>58910</v>
      </c>
      <c r="AJ95" s="148">
        <f t="shared" si="7"/>
        <v>58.91</v>
      </c>
      <c r="AK95" s="148">
        <f t="shared" si="8"/>
        <v>58.91</v>
      </c>
    </row>
    <row r="96" spans="23:37">
      <c r="W96" s="410"/>
      <c r="X96" s="83" t="s">
        <v>38</v>
      </c>
      <c r="Y96" s="135" t="s">
        <v>252</v>
      </c>
      <c r="Z96" s="136" t="s">
        <v>252</v>
      </c>
      <c r="AA96" s="136">
        <v>0</v>
      </c>
      <c r="AB96" s="137">
        <v>770224</v>
      </c>
      <c r="AC96" s="136" t="s">
        <v>252</v>
      </c>
      <c r="AD96" s="136" t="s">
        <v>252</v>
      </c>
      <c r="AE96" s="136" t="s">
        <v>252</v>
      </c>
      <c r="AF96" s="136" t="s">
        <v>252</v>
      </c>
      <c r="AG96" s="136" t="s">
        <v>252</v>
      </c>
      <c r="AH96" s="136" t="s">
        <v>252</v>
      </c>
      <c r="AI96" s="138">
        <v>770224</v>
      </c>
      <c r="AJ96" s="148">
        <f t="shared" si="7"/>
        <v>770.22400000000005</v>
      </c>
      <c r="AK96" s="148">
        <f t="shared" si="8"/>
        <v>770.22400000000005</v>
      </c>
    </row>
    <row r="97" spans="23:37">
      <c r="W97" s="410"/>
      <c r="X97" s="83" t="s">
        <v>39</v>
      </c>
      <c r="Y97" s="135" t="s">
        <v>252</v>
      </c>
      <c r="Z97" s="136" t="s">
        <v>252</v>
      </c>
      <c r="AA97" s="136">
        <v>0</v>
      </c>
      <c r="AB97" s="137">
        <v>160820</v>
      </c>
      <c r="AC97" s="136" t="s">
        <v>252</v>
      </c>
      <c r="AD97" s="136" t="s">
        <v>252</v>
      </c>
      <c r="AE97" s="136" t="s">
        <v>252</v>
      </c>
      <c r="AF97" s="136" t="s">
        <v>252</v>
      </c>
      <c r="AG97" s="136" t="s">
        <v>252</v>
      </c>
      <c r="AH97" s="136" t="s">
        <v>252</v>
      </c>
      <c r="AI97" s="138">
        <v>160820</v>
      </c>
      <c r="AJ97" s="148">
        <f t="shared" si="7"/>
        <v>160.82</v>
      </c>
      <c r="AK97" s="148">
        <f t="shared" si="8"/>
        <v>160.82</v>
      </c>
    </row>
    <row r="98" spans="23:37">
      <c r="W98" s="410"/>
      <c r="X98" s="83" t="s">
        <v>261</v>
      </c>
      <c r="Y98" s="135" t="s">
        <v>252</v>
      </c>
      <c r="Z98" s="136" t="s">
        <v>252</v>
      </c>
      <c r="AA98" s="136">
        <v>0</v>
      </c>
      <c r="AB98" s="137">
        <v>280299.99999999994</v>
      </c>
      <c r="AC98" s="136" t="s">
        <v>252</v>
      </c>
      <c r="AD98" s="136" t="s">
        <v>252</v>
      </c>
      <c r="AE98" s="136" t="s">
        <v>252</v>
      </c>
      <c r="AF98" s="136" t="s">
        <v>252</v>
      </c>
      <c r="AG98" s="136" t="s">
        <v>252</v>
      </c>
      <c r="AH98" s="136" t="s">
        <v>252</v>
      </c>
      <c r="AI98" s="138">
        <v>280299.99999999994</v>
      </c>
      <c r="AJ98" s="148">
        <f t="shared" si="7"/>
        <v>280.29999999999995</v>
      </c>
      <c r="AK98" s="148">
        <f t="shared" si="8"/>
        <v>280.29999999999995</v>
      </c>
    </row>
    <row r="99" spans="23:37" ht="15" thickBot="1">
      <c r="W99" s="410"/>
      <c r="X99" s="83" t="s">
        <v>262</v>
      </c>
      <c r="Y99" s="135" t="s">
        <v>252</v>
      </c>
      <c r="Z99" s="136" t="s">
        <v>252</v>
      </c>
      <c r="AA99" s="136">
        <v>0</v>
      </c>
      <c r="AB99" s="137">
        <v>2933806.9999999995</v>
      </c>
      <c r="AC99" s="136" t="s">
        <v>252</v>
      </c>
      <c r="AD99" s="136" t="s">
        <v>252</v>
      </c>
      <c r="AE99" s="136" t="s">
        <v>252</v>
      </c>
      <c r="AF99" s="136" t="s">
        <v>252</v>
      </c>
      <c r="AG99" s="136" t="s">
        <v>252</v>
      </c>
      <c r="AH99" s="136" t="s">
        <v>252</v>
      </c>
      <c r="AI99" s="138">
        <v>2933806.9999999995</v>
      </c>
      <c r="AJ99" s="148">
        <f t="shared" si="7"/>
        <v>2933.8069999999993</v>
      </c>
      <c r="AK99" s="148">
        <f t="shared" si="8"/>
        <v>2933.8069999999993</v>
      </c>
    </row>
    <row r="100" spans="23:37" ht="15" thickBot="1">
      <c r="W100" s="410"/>
      <c r="X100" s="174" t="s">
        <v>238</v>
      </c>
      <c r="Y100" s="175" t="s">
        <v>252</v>
      </c>
      <c r="Z100" s="176" t="s">
        <v>252</v>
      </c>
      <c r="AA100" s="177">
        <v>14</v>
      </c>
      <c r="AB100" s="177">
        <v>15065885.999999994</v>
      </c>
      <c r="AC100" s="176" t="s">
        <v>252</v>
      </c>
      <c r="AD100" s="176" t="s">
        <v>252</v>
      </c>
      <c r="AE100" s="176" t="s">
        <v>252</v>
      </c>
      <c r="AF100" s="176" t="s">
        <v>252</v>
      </c>
      <c r="AG100" s="176" t="s">
        <v>252</v>
      </c>
      <c r="AH100" s="176" t="s">
        <v>252</v>
      </c>
      <c r="AI100" s="256">
        <v>15065900.000000009</v>
      </c>
      <c r="AJ100" s="257">
        <f t="shared" si="7"/>
        <v>15065.885999999995</v>
      </c>
      <c r="AK100" s="254">
        <f>AJ100+AA100</f>
        <v>15079.885999999995</v>
      </c>
    </row>
    <row r="101" spans="23:37">
      <c r="W101" s="422" t="s">
        <v>102</v>
      </c>
      <c r="X101" s="83" t="s">
        <v>251</v>
      </c>
      <c r="Y101" s="135" t="s">
        <v>252</v>
      </c>
      <c r="Z101" s="136" t="s">
        <v>252</v>
      </c>
      <c r="AA101" s="136" t="s">
        <v>252</v>
      </c>
      <c r="AB101" s="136" t="s">
        <v>252</v>
      </c>
      <c r="AC101" s="137">
        <v>79699.999999999985</v>
      </c>
      <c r="AD101" s="136">
        <v>0</v>
      </c>
      <c r="AE101" s="136" t="s">
        <v>252</v>
      </c>
      <c r="AF101" s="137">
        <v>30</v>
      </c>
      <c r="AG101" s="136" t="s">
        <v>252</v>
      </c>
      <c r="AH101" s="136" t="s">
        <v>252</v>
      </c>
      <c r="AI101" s="138">
        <v>79729.999999999985</v>
      </c>
      <c r="AJ101" s="148">
        <f>AC101/1000</f>
        <v>79.699999999999989</v>
      </c>
      <c r="AK101" s="148">
        <f>AJ101+AD101</f>
        <v>79.699999999999989</v>
      </c>
    </row>
    <row r="102" spans="23:37">
      <c r="W102" s="410"/>
      <c r="X102" s="83" t="s">
        <v>253</v>
      </c>
      <c r="Y102" s="135" t="s">
        <v>252</v>
      </c>
      <c r="Z102" s="136" t="s">
        <v>252</v>
      </c>
      <c r="AA102" s="136" t="s">
        <v>252</v>
      </c>
      <c r="AB102" s="136" t="s">
        <v>252</v>
      </c>
      <c r="AC102" s="137">
        <v>64334.000000000015</v>
      </c>
      <c r="AD102" s="136">
        <v>0</v>
      </c>
      <c r="AE102" s="136" t="s">
        <v>252</v>
      </c>
      <c r="AF102" s="137">
        <v>463.99999999999994</v>
      </c>
      <c r="AG102" s="136" t="s">
        <v>252</v>
      </c>
      <c r="AH102" s="136" t="s">
        <v>252</v>
      </c>
      <c r="AI102" s="138">
        <v>64798</v>
      </c>
      <c r="AJ102" s="148">
        <f t="shared" ref="AJ102:AJ119" si="9">AC102/1000</f>
        <v>64.334000000000017</v>
      </c>
      <c r="AK102" s="148">
        <f t="shared" ref="AK102:AK119" si="10">AJ102+AD102</f>
        <v>64.334000000000017</v>
      </c>
    </row>
    <row r="103" spans="23:37">
      <c r="W103" s="410"/>
      <c r="X103" s="83" t="s">
        <v>254</v>
      </c>
      <c r="Y103" s="135" t="s">
        <v>252</v>
      </c>
      <c r="Z103" s="136" t="s">
        <v>252</v>
      </c>
      <c r="AA103" s="136" t="s">
        <v>252</v>
      </c>
      <c r="AB103" s="136" t="s">
        <v>252</v>
      </c>
      <c r="AC103" s="137">
        <v>546458</v>
      </c>
      <c r="AD103" s="137">
        <v>120</v>
      </c>
      <c r="AE103" s="136" t="s">
        <v>252</v>
      </c>
      <c r="AF103" s="137">
        <v>5760</v>
      </c>
      <c r="AG103" s="136" t="s">
        <v>252</v>
      </c>
      <c r="AH103" s="136" t="s">
        <v>252</v>
      </c>
      <c r="AI103" s="138">
        <v>552338</v>
      </c>
      <c r="AJ103" s="148">
        <f t="shared" si="9"/>
        <v>546.45799999999997</v>
      </c>
      <c r="AK103" s="148">
        <f t="shared" si="10"/>
        <v>666.45799999999997</v>
      </c>
    </row>
    <row r="104" spans="23:37">
      <c r="W104" s="410"/>
      <c r="X104" s="83" t="s">
        <v>34</v>
      </c>
      <c r="Y104" s="135" t="s">
        <v>252</v>
      </c>
      <c r="Z104" s="136" t="s">
        <v>252</v>
      </c>
      <c r="AA104" s="136" t="s">
        <v>252</v>
      </c>
      <c r="AB104" s="136" t="s">
        <v>252</v>
      </c>
      <c r="AC104" s="137">
        <v>113192.00000000001</v>
      </c>
      <c r="AD104" s="136">
        <v>0</v>
      </c>
      <c r="AE104" s="136" t="s">
        <v>252</v>
      </c>
      <c r="AF104" s="137">
        <v>17064</v>
      </c>
      <c r="AG104" s="136" t="s">
        <v>252</v>
      </c>
      <c r="AH104" s="136" t="s">
        <v>252</v>
      </c>
      <c r="AI104" s="138">
        <v>130256</v>
      </c>
      <c r="AJ104" s="148">
        <f t="shared" si="9"/>
        <v>113.19200000000002</v>
      </c>
      <c r="AK104" s="148">
        <f t="shared" si="10"/>
        <v>113.19200000000002</v>
      </c>
    </row>
    <row r="105" spans="23:37">
      <c r="W105" s="410"/>
      <c r="X105" s="83" t="s">
        <v>255</v>
      </c>
      <c r="Y105" s="135" t="s">
        <v>252</v>
      </c>
      <c r="Z105" s="136" t="s">
        <v>252</v>
      </c>
      <c r="AA105" s="136" t="s">
        <v>252</v>
      </c>
      <c r="AB105" s="136" t="s">
        <v>252</v>
      </c>
      <c r="AC105" s="137">
        <v>293843.00000000006</v>
      </c>
      <c r="AD105" s="137">
        <v>60</v>
      </c>
      <c r="AE105" s="136" t="s">
        <v>252</v>
      </c>
      <c r="AF105" s="136">
        <v>0</v>
      </c>
      <c r="AG105" s="136" t="s">
        <v>252</v>
      </c>
      <c r="AH105" s="136" t="s">
        <v>252</v>
      </c>
      <c r="AI105" s="138">
        <v>293903.00000000006</v>
      </c>
      <c r="AJ105" s="148">
        <f t="shared" si="9"/>
        <v>293.84300000000007</v>
      </c>
      <c r="AK105" s="148">
        <f t="shared" si="10"/>
        <v>353.84300000000007</v>
      </c>
    </row>
    <row r="106" spans="23:37">
      <c r="W106" s="410"/>
      <c r="X106" s="83" t="s">
        <v>256</v>
      </c>
      <c r="Y106" s="135" t="s">
        <v>252</v>
      </c>
      <c r="Z106" s="136" t="s">
        <v>252</v>
      </c>
      <c r="AA106" s="136" t="s">
        <v>252</v>
      </c>
      <c r="AB106" s="136" t="s">
        <v>252</v>
      </c>
      <c r="AC106" s="137">
        <v>51754.000000000007</v>
      </c>
      <c r="AD106" s="137">
        <v>102</v>
      </c>
      <c r="AE106" s="136" t="s">
        <v>252</v>
      </c>
      <c r="AF106" s="137">
        <v>1000</v>
      </c>
      <c r="AG106" s="136" t="s">
        <v>252</v>
      </c>
      <c r="AH106" s="136" t="s">
        <v>252</v>
      </c>
      <c r="AI106" s="138">
        <v>52856</v>
      </c>
      <c r="AJ106" s="148">
        <f t="shared" si="9"/>
        <v>51.754000000000005</v>
      </c>
      <c r="AK106" s="148">
        <f t="shared" si="10"/>
        <v>153.75400000000002</v>
      </c>
    </row>
    <row r="107" spans="23:37">
      <c r="W107" s="410"/>
      <c r="X107" s="83" t="s">
        <v>257</v>
      </c>
      <c r="Y107" s="135" t="s">
        <v>252</v>
      </c>
      <c r="Z107" s="136" t="s">
        <v>252</v>
      </c>
      <c r="AA107" s="136" t="s">
        <v>252</v>
      </c>
      <c r="AB107" s="136" t="s">
        <v>252</v>
      </c>
      <c r="AC107" s="137">
        <v>114714</v>
      </c>
      <c r="AD107" s="136">
        <v>0</v>
      </c>
      <c r="AE107" s="136" t="s">
        <v>252</v>
      </c>
      <c r="AF107" s="136">
        <v>0</v>
      </c>
      <c r="AG107" s="136" t="s">
        <v>252</v>
      </c>
      <c r="AH107" s="136" t="s">
        <v>252</v>
      </c>
      <c r="AI107" s="138">
        <v>114714</v>
      </c>
      <c r="AJ107" s="148">
        <f t="shared" si="9"/>
        <v>114.714</v>
      </c>
      <c r="AK107" s="148">
        <f t="shared" si="10"/>
        <v>114.714</v>
      </c>
    </row>
    <row r="108" spans="23:37">
      <c r="W108" s="410"/>
      <c r="X108" s="83" t="s">
        <v>110</v>
      </c>
      <c r="Y108" s="135" t="s">
        <v>252</v>
      </c>
      <c r="Z108" s="136" t="s">
        <v>252</v>
      </c>
      <c r="AA108" s="136" t="s">
        <v>252</v>
      </c>
      <c r="AB108" s="136" t="s">
        <v>252</v>
      </c>
      <c r="AC108" s="137">
        <v>79872.999999999971</v>
      </c>
      <c r="AD108" s="137">
        <v>29.000000000000004</v>
      </c>
      <c r="AE108" s="136" t="s">
        <v>252</v>
      </c>
      <c r="AF108" s="137">
        <v>4305</v>
      </c>
      <c r="AG108" s="136" t="s">
        <v>252</v>
      </c>
      <c r="AH108" s="136" t="s">
        <v>252</v>
      </c>
      <c r="AI108" s="138">
        <v>84207.000000000015</v>
      </c>
      <c r="AJ108" s="148">
        <f t="shared" si="9"/>
        <v>79.872999999999976</v>
      </c>
      <c r="AK108" s="148">
        <f t="shared" si="10"/>
        <v>108.87299999999998</v>
      </c>
    </row>
    <row r="109" spans="23:37">
      <c r="W109" s="410"/>
      <c r="X109" s="83" t="s">
        <v>258</v>
      </c>
      <c r="Y109" s="135" t="s">
        <v>252</v>
      </c>
      <c r="Z109" s="136" t="s">
        <v>252</v>
      </c>
      <c r="AA109" s="136" t="s">
        <v>252</v>
      </c>
      <c r="AB109" s="136" t="s">
        <v>252</v>
      </c>
      <c r="AC109" s="137">
        <v>67333.000000000029</v>
      </c>
      <c r="AD109" s="136">
        <v>0</v>
      </c>
      <c r="AE109" s="136" t="s">
        <v>252</v>
      </c>
      <c r="AF109" s="137">
        <v>1692</v>
      </c>
      <c r="AG109" s="136" t="s">
        <v>252</v>
      </c>
      <c r="AH109" s="136" t="s">
        <v>252</v>
      </c>
      <c r="AI109" s="138">
        <v>69024.999999999985</v>
      </c>
      <c r="AJ109" s="148">
        <f t="shared" si="9"/>
        <v>67.333000000000027</v>
      </c>
      <c r="AK109" s="148">
        <f t="shared" si="10"/>
        <v>67.333000000000027</v>
      </c>
    </row>
    <row r="110" spans="23:37">
      <c r="W110" s="410"/>
      <c r="X110" s="83" t="s">
        <v>35</v>
      </c>
      <c r="Y110" s="135" t="s">
        <v>252</v>
      </c>
      <c r="Z110" s="136" t="s">
        <v>252</v>
      </c>
      <c r="AA110" s="136" t="s">
        <v>252</v>
      </c>
      <c r="AB110" s="136" t="s">
        <v>252</v>
      </c>
      <c r="AC110" s="137">
        <v>1720</v>
      </c>
      <c r="AD110" s="136">
        <v>0</v>
      </c>
      <c r="AE110" s="136" t="s">
        <v>252</v>
      </c>
      <c r="AF110" s="137">
        <v>7481.9999999999982</v>
      </c>
      <c r="AG110" s="136" t="s">
        <v>252</v>
      </c>
      <c r="AH110" s="136" t="s">
        <v>252</v>
      </c>
      <c r="AI110" s="138">
        <v>9201.9999999999982</v>
      </c>
      <c r="AJ110" s="148">
        <f t="shared" si="9"/>
        <v>1.72</v>
      </c>
      <c r="AK110" s="148">
        <f t="shared" si="10"/>
        <v>1.72</v>
      </c>
    </row>
    <row r="111" spans="23:37">
      <c r="W111" s="410"/>
      <c r="X111" s="83" t="s">
        <v>259</v>
      </c>
      <c r="Y111" s="135" t="s">
        <v>252</v>
      </c>
      <c r="Z111" s="136" t="s">
        <v>252</v>
      </c>
      <c r="AA111" s="136" t="s">
        <v>252</v>
      </c>
      <c r="AB111" s="136" t="s">
        <v>252</v>
      </c>
      <c r="AC111" s="137">
        <v>25776</v>
      </c>
      <c r="AD111" s="136">
        <v>0</v>
      </c>
      <c r="AE111" s="136" t="s">
        <v>252</v>
      </c>
      <c r="AF111" s="136">
        <v>0</v>
      </c>
      <c r="AG111" s="136" t="s">
        <v>252</v>
      </c>
      <c r="AH111" s="136" t="s">
        <v>252</v>
      </c>
      <c r="AI111" s="138">
        <v>25776</v>
      </c>
      <c r="AJ111" s="148">
        <f t="shared" si="9"/>
        <v>25.776</v>
      </c>
      <c r="AK111" s="148">
        <f t="shared" si="10"/>
        <v>25.776</v>
      </c>
    </row>
    <row r="112" spans="23:37">
      <c r="W112" s="410"/>
      <c r="X112" s="83" t="s">
        <v>260</v>
      </c>
      <c r="Y112" s="135" t="s">
        <v>252</v>
      </c>
      <c r="Z112" s="136" t="s">
        <v>252</v>
      </c>
      <c r="AA112" s="136" t="s">
        <v>252</v>
      </c>
      <c r="AB112" s="136" t="s">
        <v>252</v>
      </c>
      <c r="AC112" s="137">
        <v>240</v>
      </c>
      <c r="AD112" s="137">
        <v>360</v>
      </c>
      <c r="AE112" s="136" t="s">
        <v>252</v>
      </c>
      <c r="AF112" s="137">
        <v>760</v>
      </c>
      <c r="AG112" s="136" t="s">
        <v>252</v>
      </c>
      <c r="AH112" s="136" t="s">
        <v>252</v>
      </c>
      <c r="AI112" s="138">
        <v>1360</v>
      </c>
      <c r="AJ112" s="148">
        <f t="shared" si="9"/>
        <v>0.24</v>
      </c>
      <c r="AK112" s="148">
        <f t="shared" si="10"/>
        <v>360.24</v>
      </c>
    </row>
    <row r="113" spans="23:37">
      <c r="W113" s="410"/>
      <c r="X113" s="83" t="s">
        <v>36</v>
      </c>
      <c r="Y113" s="135" t="s">
        <v>252</v>
      </c>
      <c r="Z113" s="136" t="s">
        <v>252</v>
      </c>
      <c r="AA113" s="136" t="s">
        <v>252</v>
      </c>
      <c r="AB113" s="136" t="s">
        <v>252</v>
      </c>
      <c r="AC113" s="136">
        <v>0</v>
      </c>
      <c r="AD113" s="136">
        <v>0</v>
      </c>
      <c r="AE113" s="136" t="s">
        <v>252</v>
      </c>
      <c r="AF113" s="137">
        <v>2534.9999999999995</v>
      </c>
      <c r="AG113" s="136" t="s">
        <v>252</v>
      </c>
      <c r="AH113" s="136" t="s">
        <v>252</v>
      </c>
      <c r="AI113" s="138">
        <v>2534.9999999999995</v>
      </c>
      <c r="AJ113" s="148">
        <f t="shared" si="9"/>
        <v>0</v>
      </c>
      <c r="AK113" s="148">
        <f t="shared" si="10"/>
        <v>0</v>
      </c>
    </row>
    <row r="114" spans="23:37">
      <c r="W114" s="410"/>
      <c r="X114" s="83" t="s">
        <v>37</v>
      </c>
      <c r="Y114" s="135" t="s">
        <v>252</v>
      </c>
      <c r="Z114" s="136" t="s">
        <v>252</v>
      </c>
      <c r="AA114" s="136" t="s">
        <v>252</v>
      </c>
      <c r="AB114" s="136" t="s">
        <v>252</v>
      </c>
      <c r="AC114" s="136">
        <v>0</v>
      </c>
      <c r="AD114" s="136">
        <v>0</v>
      </c>
      <c r="AE114" s="136" t="s">
        <v>252</v>
      </c>
      <c r="AF114" s="137">
        <v>3786.9999999999995</v>
      </c>
      <c r="AG114" s="136" t="s">
        <v>252</v>
      </c>
      <c r="AH114" s="136" t="s">
        <v>252</v>
      </c>
      <c r="AI114" s="138">
        <v>3786.9999999999995</v>
      </c>
      <c r="AJ114" s="148">
        <f t="shared" si="9"/>
        <v>0</v>
      </c>
      <c r="AK114" s="148">
        <f t="shared" si="10"/>
        <v>0</v>
      </c>
    </row>
    <row r="115" spans="23:37">
      <c r="W115" s="410"/>
      <c r="X115" s="83" t="s">
        <v>38</v>
      </c>
      <c r="Y115" s="135" t="s">
        <v>252</v>
      </c>
      <c r="Z115" s="136" t="s">
        <v>252</v>
      </c>
      <c r="AA115" s="136" t="s">
        <v>252</v>
      </c>
      <c r="AB115" s="136" t="s">
        <v>252</v>
      </c>
      <c r="AC115" s="137">
        <v>223554</v>
      </c>
      <c r="AD115" s="136">
        <v>0</v>
      </c>
      <c r="AE115" s="136" t="s">
        <v>252</v>
      </c>
      <c r="AF115" s="137">
        <v>1200</v>
      </c>
      <c r="AG115" s="136" t="s">
        <v>252</v>
      </c>
      <c r="AH115" s="136" t="s">
        <v>252</v>
      </c>
      <c r="AI115" s="138">
        <v>224753.99999999991</v>
      </c>
      <c r="AJ115" s="148">
        <f t="shared" si="9"/>
        <v>223.554</v>
      </c>
      <c r="AK115" s="148">
        <f t="shared" si="10"/>
        <v>223.554</v>
      </c>
    </row>
    <row r="116" spans="23:37">
      <c r="W116" s="410"/>
      <c r="X116" s="83" t="s">
        <v>39</v>
      </c>
      <c r="Y116" s="135" t="s">
        <v>252</v>
      </c>
      <c r="Z116" s="136" t="s">
        <v>252</v>
      </c>
      <c r="AA116" s="136" t="s">
        <v>252</v>
      </c>
      <c r="AB116" s="136" t="s">
        <v>252</v>
      </c>
      <c r="AC116" s="136">
        <v>0</v>
      </c>
      <c r="AD116" s="136">
        <v>0</v>
      </c>
      <c r="AE116" s="136" t="s">
        <v>252</v>
      </c>
      <c r="AF116" s="137">
        <v>2871</v>
      </c>
      <c r="AG116" s="136" t="s">
        <v>252</v>
      </c>
      <c r="AH116" s="136" t="s">
        <v>252</v>
      </c>
      <c r="AI116" s="138">
        <v>2871</v>
      </c>
      <c r="AJ116" s="148">
        <f t="shared" si="9"/>
        <v>0</v>
      </c>
      <c r="AK116" s="148">
        <f t="shared" si="10"/>
        <v>0</v>
      </c>
    </row>
    <row r="117" spans="23:37">
      <c r="W117" s="410"/>
      <c r="X117" s="83" t="s">
        <v>261</v>
      </c>
      <c r="Y117" s="135" t="s">
        <v>252</v>
      </c>
      <c r="Z117" s="136" t="s">
        <v>252</v>
      </c>
      <c r="AA117" s="136" t="s">
        <v>252</v>
      </c>
      <c r="AB117" s="136" t="s">
        <v>252</v>
      </c>
      <c r="AC117" s="136">
        <v>0</v>
      </c>
      <c r="AD117" s="136">
        <v>0</v>
      </c>
      <c r="AE117" s="136" t="s">
        <v>252</v>
      </c>
      <c r="AF117" s="137">
        <v>8420.0000000000036</v>
      </c>
      <c r="AG117" s="136" t="s">
        <v>252</v>
      </c>
      <c r="AH117" s="136" t="s">
        <v>252</v>
      </c>
      <c r="AI117" s="138">
        <v>8420.0000000000036</v>
      </c>
      <c r="AJ117" s="148">
        <f t="shared" si="9"/>
        <v>0</v>
      </c>
      <c r="AK117" s="148">
        <f t="shared" si="10"/>
        <v>0</v>
      </c>
    </row>
    <row r="118" spans="23:37" ht="15" thickBot="1">
      <c r="W118" s="410"/>
      <c r="X118" s="83" t="s">
        <v>262</v>
      </c>
      <c r="Y118" s="135" t="s">
        <v>252</v>
      </c>
      <c r="Z118" s="136" t="s">
        <v>252</v>
      </c>
      <c r="AA118" s="136" t="s">
        <v>252</v>
      </c>
      <c r="AB118" s="136" t="s">
        <v>252</v>
      </c>
      <c r="AC118" s="136">
        <v>0</v>
      </c>
      <c r="AD118" s="137">
        <v>2632000</v>
      </c>
      <c r="AE118" s="136" t="s">
        <v>252</v>
      </c>
      <c r="AF118" s="137">
        <v>6848.0000000000009</v>
      </c>
      <c r="AG118" s="136" t="s">
        <v>252</v>
      </c>
      <c r="AH118" s="136" t="s">
        <v>252</v>
      </c>
      <c r="AI118" s="138">
        <v>2638848.0000000005</v>
      </c>
      <c r="AJ118" s="148">
        <f t="shared" si="9"/>
        <v>0</v>
      </c>
      <c r="AK118" s="148">
        <f t="shared" si="10"/>
        <v>2632000</v>
      </c>
    </row>
    <row r="119" spans="23:37" ht="15" thickBot="1">
      <c r="W119" s="410"/>
      <c r="X119" s="174" t="s">
        <v>238</v>
      </c>
      <c r="Y119" s="175" t="s">
        <v>252</v>
      </c>
      <c r="Z119" s="176" t="s">
        <v>252</v>
      </c>
      <c r="AA119" s="176" t="s">
        <v>252</v>
      </c>
      <c r="AB119" s="176" t="s">
        <v>252</v>
      </c>
      <c r="AC119" s="177">
        <v>1662490.9999999988</v>
      </c>
      <c r="AD119" s="177">
        <v>2632671</v>
      </c>
      <c r="AE119" s="176" t="s">
        <v>252</v>
      </c>
      <c r="AF119" s="177">
        <v>64217.999999999985</v>
      </c>
      <c r="AG119" s="176" t="s">
        <v>252</v>
      </c>
      <c r="AH119" s="176" t="s">
        <v>252</v>
      </c>
      <c r="AI119" s="179">
        <v>4359380.0000000009</v>
      </c>
      <c r="AJ119" s="148">
        <f t="shared" si="9"/>
        <v>1662.4909999999988</v>
      </c>
      <c r="AK119" s="148">
        <f t="shared" si="10"/>
        <v>2634333.4909999999</v>
      </c>
    </row>
    <row r="120" spans="23:37">
      <c r="W120" s="422" t="s">
        <v>266</v>
      </c>
      <c r="X120" s="83" t="s">
        <v>251</v>
      </c>
      <c r="Y120" s="135" t="s">
        <v>252</v>
      </c>
      <c r="Z120" s="136" t="s">
        <v>252</v>
      </c>
      <c r="AA120" s="136">
        <v>0</v>
      </c>
      <c r="AB120" s="136">
        <v>0</v>
      </c>
      <c r="AC120" s="136" t="s">
        <v>252</v>
      </c>
      <c r="AD120" s="136">
        <v>0</v>
      </c>
      <c r="AE120" s="136" t="s">
        <v>252</v>
      </c>
      <c r="AF120" s="136" t="s">
        <v>252</v>
      </c>
      <c r="AG120" s="136" t="s">
        <v>252</v>
      </c>
      <c r="AH120" s="136" t="s">
        <v>252</v>
      </c>
      <c r="AI120" s="139" t="s">
        <v>252</v>
      </c>
      <c r="AJ120" s="246">
        <f>AB120/1000</f>
        <v>0</v>
      </c>
      <c r="AK120" s="148">
        <f>AJ120+AD120+AA120</f>
        <v>0</v>
      </c>
    </row>
    <row r="121" spans="23:37">
      <c r="W121" s="410"/>
      <c r="X121" s="83" t="s">
        <v>253</v>
      </c>
      <c r="Y121" s="135" t="s">
        <v>252</v>
      </c>
      <c r="Z121" s="136" t="s">
        <v>252</v>
      </c>
      <c r="AA121" s="136">
        <v>0</v>
      </c>
      <c r="AB121" s="137">
        <v>2195</v>
      </c>
      <c r="AC121" s="136" t="s">
        <v>252</v>
      </c>
      <c r="AD121" s="136">
        <v>0</v>
      </c>
      <c r="AE121" s="136" t="s">
        <v>252</v>
      </c>
      <c r="AF121" s="136" t="s">
        <v>252</v>
      </c>
      <c r="AG121" s="136" t="s">
        <v>252</v>
      </c>
      <c r="AH121" s="136" t="s">
        <v>252</v>
      </c>
      <c r="AI121" s="138">
        <v>2195</v>
      </c>
      <c r="AJ121" s="247">
        <f t="shared" ref="AJ121:AJ137" si="11">AB121/1000</f>
        <v>2.1949999999999998</v>
      </c>
      <c r="AK121" s="148">
        <f t="shared" ref="AK121:AK138" si="12">AJ121+AD121+AA121</f>
        <v>2.1949999999999998</v>
      </c>
    </row>
    <row r="122" spans="23:37">
      <c r="W122" s="410"/>
      <c r="X122" s="83" t="s">
        <v>254</v>
      </c>
      <c r="Y122" s="135" t="s">
        <v>252</v>
      </c>
      <c r="Z122" s="136" t="s">
        <v>252</v>
      </c>
      <c r="AA122" s="136">
        <v>0</v>
      </c>
      <c r="AB122" s="137">
        <v>312000</v>
      </c>
      <c r="AC122" s="136" t="s">
        <v>252</v>
      </c>
      <c r="AD122" s="136">
        <v>0</v>
      </c>
      <c r="AE122" s="136" t="s">
        <v>252</v>
      </c>
      <c r="AF122" s="136" t="s">
        <v>252</v>
      </c>
      <c r="AG122" s="136" t="s">
        <v>252</v>
      </c>
      <c r="AH122" s="136" t="s">
        <v>252</v>
      </c>
      <c r="AI122" s="138">
        <v>312000</v>
      </c>
      <c r="AJ122" s="247">
        <f t="shared" si="11"/>
        <v>312</v>
      </c>
      <c r="AK122" s="148">
        <f t="shared" si="12"/>
        <v>312</v>
      </c>
    </row>
    <row r="123" spans="23:37">
      <c r="W123" s="410"/>
      <c r="X123" s="83" t="s">
        <v>34</v>
      </c>
      <c r="Y123" s="135" t="s">
        <v>252</v>
      </c>
      <c r="Z123" s="136" t="s">
        <v>252</v>
      </c>
      <c r="AA123" s="136">
        <v>0</v>
      </c>
      <c r="AB123" s="136">
        <v>0</v>
      </c>
      <c r="AC123" s="136" t="s">
        <v>252</v>
      </c>
      <c r="AD123" s="136">
        <v>0</v>
      </c>
      <c r="AE123" s="136" t="s">
        <v>252</v>
      </c>
      <c r="AF123" s="136" t="s">
        <v>252</v>
      </c>
      <c r="AG123" s="136" t="s">
        <v>252</v>
      </c>
      <c r="AH123" s="136" t="s">
        <v>252</v>
      </c>
      <c r="AI123" s="139" t="s">
        <v>252</v>
      </c>
      <c r="AJ123" s="247">
        <f t="shared" si="11"/>
        <v>0</v>
      </c>
      <c r="AK123" s="148">
        <f t="shared" si="12"/>
        <v>0</v>
      </c>
    </row>
    <row r="124" spans="23:37">
      <c r="W124" s="410"/>
      <c r="X124" s="83" t="s">
        <v>255</v>
      </c>
      <c r="Y124" s="135" t="s">
        <v>252</v>
      </c>
      <c r="Z124" s="136" t="s">
        <v>252</v>
      </c>
      <c r="AA124" s="136">
        <v>0</v>
      </c>
      <c r="AB124" s="137">
        <v>720000</v>
      </c>
      <c r="AC124" s="136" t="s">
        <v>252</v>
      </c>
      <c r="AD124" s="136">
        <v>0</v>
      </c>
      <c r="AE124" s="136" t="s">
        <v>252</v>
      </c>
      <c r="AF124" s="136" t="s">
        <v>252</v>
      </c>
      <c r="AG124" s="136" t="s">
        <v>252</v>
      </c>
      <c r="AH124" s="136" t="s">
        <v>252</v>
      </c>
      <c r="AI124" s="138">
        <v>720000</v>
      </c>
      <c r="AJ124" s="247">
        <f t="shared" si="11"/>
        <v>720</v>
      </c>
      <c r="AK124" s="148">
        <f t="shared" si="12"/>
        <v>720</v>
      </c>
    </row>
    <row r="125" spans="23:37">
      <c r="W125" s="410"/>
      <c r="X125" s="83" t="s">
        <v>256</v>
      </c>
      <c r="Y125" s="135" t="s">
        <v>252</v>
      </c>
      <c r="Z125" s="136" t="s">
        <v>252</v>
      </c>
      <c r="AA125" s="136">
        <v>0</v>
      </c>
      <c r="AB125" s="136">
        <v>0</v>
      </c>
      <c r="AC125" s="136" t="s">
        <v>252</v>
      </c>
      <c r="AD125" s="136">
        <v>0</v>
      </c>
      <c r="AE125" s="136" t="s">
        <v>252</v>
      </c>
      <c r="AF125" s="136" t="s">
        <v>252</v>
      </c>
      <c r="AG125" s="136" t="s">
        <v>252</v>
      </c>
      <c r="AH125" s="136" t="s">
        <v>252</v>
      </c>
      <c r="AI125" s="139" t="s">
        <v>252</v>
      </c>
      <c r="AJ125" s="247">
        <f t="shared" si="11"/>
        <v>0</v>
      </c>
      <c r="AK125" s="148">
        <f t="shared" si="12"/>
        <v>0</v>
      </c>
    </row>
    <row r="126" spans="23:37">
      <c r="W126" s="410"/>
      <c r="X126" s="83" t="s">
        <v>257</v>
      </c>
      <c r="Y126" s="135" t="s">
        <v>252</v>
      </c>
      <c r="Z126" s="136" t="s">
        <v>252</v>
      </c>
      <c r="AA126" s="136">
        <v>0</v>
      </c>
      <c r="AB126" s="136">
        <v>0</v>
      </c>
      <c r="AC126" s="136" t="s">
        <v>252</v>
      </c>
      <c r="AD126" s="136">
        <v>0</v>
      </c>
      <c r="AE126" s="136" t="s">
        <v>252</v>
      </c>
      <c r="AF126" s="136" t="s">
        <v>252</v>
      </c>
      <c r="AG126" s="136" t="s">
        <v>252</v>
      </c>
      <c r="AH126" s="136" t="s">
        <v>252</v>
      </c>
      <c r="AI126" s="139" t="s">
        <v>252</v>
      </c>
      <c r="AJ126" s="247">
        <f t="shared" si="11"/>
        <v>0</v>
      </c>
      <c r="AK126" s="148">
        <f t="shared" si="12"/>
        <v>0</v>
      </c>
    </row>
    <row r="127" spans="23:37">
      <c r="W127" s="410"/>
      <c r="X127" s="83" t="s">
        <v>110</v>
      </c>
      <c r="Y127" s="135" t="s">
        <v>252</v>
      </c>
      <c r="Z127" s="136" t="s">
        <v>252</v>
      </c>
      <c r="AA127" s="136">
        <v>0</v>
      </c>
      <c r="AB127" s="137">
        <v>98423000</v>
      </c>
      <c r="AC127" s="136" t="s">
        <v>252</v>
      </c>
      <c r="AD127" s="136">
        <v>0</v>
      </c>
      <c r="AE127" s="136" t="s">
        <v>252</v>
      </c>
      <c r="AF127" s="136" t="s">
        <v>252</v>
      </c>
      <c r="AG127" s="136" t="s">
        <v>252</v>
      </c>
      <c r="AH127" s="136" t="s">
        <v>252</v>
      </c>
      <c r="AI127" s="138">
        <v>98423000</v>
      </c>
      <c r="AJ127" s="247">
        <f t="shared" si="11"/>
        <v>98423</v>
      </c>
      <c r="AK127" s="148">
        <f t="shared" si="12"/>
        <v>98423</v>
      </c>
    </row>
    <row r="128" spans="23:37">
      <c r="W128" s="410"/>
      <c r="X128" s="83" t="s">
        <v>258</v>
      </c>
      <c r="Y128" s="135" t="s">
        <v>252</v>
      </c>
      <c r="Z128" s="136" t="s">
        <v>252</v>
      </c>
      <c r="AA128" s="137">
        <v>1187626</v>
      </c>
      <c r="AB128" s="136">
        <v>0</v>
      </c>
      <c r="AC128" s="136" t="s">
        <v>252</v>
      </c>
      <c r="AD128" s="136">
        <v>0</v>
      </c>
      <c r="AE128" s="136" t="s">
        <v>252</v>
      </c>
      <c r="AF128" s="136" t="s">
        <v>252</v>
      </c>
      <c r="AG128" s="136" t="s">
        <v>252</v>
      </c>
      <c r="AH128" s="136" t="s">
        <v>252</v>
      </c>
      <c r="AI128" s="138">
        <v>1187626</v>
      </c>
      <c r="AJ128" s="247">
        <f t="shared" si="11"/>
        <v>0</v>
      </c>
      <c r="AK128" s="148">
        <f t="shared" si="12"/>
        <v>1187626</v>
      </c>
    </row>
    <row r="129" spans="23:37">
      <c r="W129" s="410"/>
      <c r="X129" s="83" t="s">
        <v>35</v>
      </c>
      <c r="Y129" s="135" t="s">
        <v>252</v>
      </c>
      <c r="Z129" s="136" t="s">
        <v>252</v>
      </c>
      <c r="AA129" s="136">
        <v>0</v>
      </c>
      <c r="AB129" s="136">
        <v>0</v>
      </c>
      <c r="AC129" s="136" t="s">
        <v>252</v>
      </c>
      <c r="AD129" s="136">
        <v>0</v>
      </c>
      <c r="AE129" s="136" t="s">
        <v>252</v>
      </c>
      <c r="AF129" s="136" t="s">
        <v>252</v>
      </c>
      <c r="AG129" s="136" t="s">
        <v>252</v>
      </c>
      <c r="AH129" s="136" t="s">
        <v>252</v>
      </c>
      <c r="AI129" s="139" t="s">
        <v>252</v>
      </c>
      <c r="AJ129" s="247">
        <f t="shared" si="11"/>
        <v>0</v>
      </c>
      <c r="AK129" s="148">
        <f t="shared" si="12"/>
        <v>0</v>
      </c>
    </row>
    <row r="130" spans="23:37">
      <c r="W130" s="410"/>
      <c r="X130" s="83" t="s">
        <v>259</v>
      </c>
      <c r="Y130" s="135" t="s">
        <v>252</v>
      </c>
      <c r="Z130" s="136" t="s">
        <v>252</v>
      </c>
      <c r="AA130" s="136">
        <v>0</v>
      </c>
      <c r="AB130" s="136">
        <v>0</v>
      </c>
      <c r="AC130" s="136" t="s">
        <v>252</v>
      </c>
      <c r="AD130" s="136">
        <v>0</v>
      </c>
      <c r="AE130" s="136" t="s">
        <v>252</v>
      </c>
      <c r="AF130" s="136" t="s">
        <v>252</v>
      </c>
      <c r="AG130" s="136" t="s">
        <v>252</v>
      </c>
      <c r="AH130" s="136" t="s">
        <v>252</v>
      </c>
      <c r="AI130" s="139" t="s">
        <v>252</v>
      </c>
      <c r="AJ130" s="247">
        <f t="shared" si="11"/>
        <v>0</v>
      </c>
      <c r="AK130" s="148">
        <f t="shared" si="12"/>
        <v>0</v>
      </c>
    </row>
    <row r="131" spans="23:37">
      <c r="W131" s="410"/>
      <c r="X131" s="83" t="s">
        <v>260</v>
      </c>
      <c r="Y131" s="135" t="s">
        <v>252</v>
      </c>
      <c r="Z131" s="136" t="s">
        <v>252</v>
      </c>
      <c r="AA131" s="137">
        <v>264298</v>
      </c>
      <c r="AB131" s="136">
        <v>0</v>
      </c>
      <c r="AC131" s="136" t="s">
        <v>252</v>
      </c>
      <c r="AD131" s="136">
        <v>0</v>
      </c>
      <c r="AE131" s="136" t="s">
        <v>252</v>
      </c>
      <c r="AF131" s="136" t="s">
        <v>252</v>
      </c>
      <c r="AG131" s="136" t="s">
        <v>252</v>
      </c>
      <c r="AH131" s="136" t="s">
        <v>252</v>
      </c>
      <c r="AI131" s="138">
        <v>264298</v>
      </c>
      <c r="AJ131" s="247">
        <f t="shared" si="11"/>
        <v>0</v>
      </c>
      <c r="AK131" s="148">
        <f t="shared" si="12"/>
        <v>264298</v>
      </c>
    </row>
    <row r="132" spans="23:37">
      <c r="W132" s="410"/>
      <c r="X132" s="83" t="s">
        <v>36</v>
      </c>
      <c r="Y132" s="135" t="s">
        <v>252</v>
      </c>
      <c r="Z132" s="136" t="s">
        <v>252</v>
      </c>
      <c r="AA132" s="136">
        <v>0</v>
      </c>
      <c r="AB132" s="136">
        <v>0</v>
      </c>
      <c r="AC132" s="136" t="s">
        <v>252</v>
      </c>
      <c r="AD132" s="136">
        <v>0</v>
      </c>
      <c r="AE132" s="136" t="s">
        <v>252</v>
      </c>
      <c r="AF132" s="136" t="s">
        <v>252</v>
      </c>
      <c r="AG132" s="136" t="s">
        <v>252</v>
      </c>
      <c r="AH132" s="136" t="s">
        <v>252</v>
      </c>
      <c r="AI132" s="139" t="s">
        <v>252</v>
      </c>
      <c r="AJ132" s="247">
        <f t="shared" si="11"/>
        <v>0</v>
      </c>
      <c r="AK132" s="148">
        <f t="shared" si="12"/>
        <v>0</v>
      </c>
    </row>
    <row r="133" spans="23:37">
      <c r="W133" s="410"/>
      <c r="X133" s="83" t="s">
        <v>37</v>
      </c>
      <c r="Y133" s="135" t="s">
        <v>252</v>
      </c>
      <c r="Z133" s="136" t="s">
        <v>252</v>
      </c>
      <c r="AA133" s="136">
        <v>0</v>
      </c>
      <c r="AB133" s="136">
        <v>0</v>
      </c>
      <c r="AC133" s="136" t="s">
        <v>252</v>
      </c>
      <c r="AD133" s="136">
        <v>0</v>
      </c>
      <c r="AE133" s="136" t="s">
        <v>252</v>
      </c>
      <c r="AF133" s="136" t="s">
        <v>252</v>
      </c>
      <c r="AG133" s="136" t="s">
        <v>252</v>
      </c>
      <c r="AH133" s="136" t="s">
        <v>252</v>
      </c>
      <c r="AI133" s="139" t="s">
        <v>252</v>
      </c>
      <c r="AJ133" s="247">
        <f t="shared" si="11"/>
        <v>0</v>
      </c>
      <c r="AK133" s="148">
        <f t="shared" si="12"/>
        <v>0</v>
      </c>
    </row>
    <row r="134" spans="23:37">
      <c r="W134" s="410"/>
      <c r="X134" s="83" t="s">
        <v>38</v>
      </c>
      <c r="Y134" s="135" t="s">
        <v>252</v>
      </c>
      <c r="Z134" s="136" t="s">
        <v>252</v>
      </c>
      <c r="AA134" s="137">
        <v>1131133</v>
      </c>
      <c r="AB134" s="136">
        <v>0</v>
      </c>
      <c r="AC134" s="136" t="s">
        <v>252</v>
      </c>
      <c r="AD134" s="136">
        <v>0</v>
      </c>
      <c r="AE134" s="136" t="s">
        <v>252</v>
      </c>
      <c r="AF134" s="136" t="s">
        <v>252</v>
      </c>
      <c r="AG134" s="136" t="s">
        <v>252</v>
      </c>
      <c r="AH134" s="136" t="s">
        <v>252</v>
      </c>
      <c r="AI134" s="138">
        <v>1131133</v>
      </c>
      <c r="AJ134" s="247">
        <f t="shared" si="11"/>
        <v>0</v>
      </c>
      <c r="AK134" s="148">
        <f t="shared" si="12"/>
        <v>1131133</v>
      </c>
    </row>
    <row r="135" spans="23:37">
      <c r="W135" s="410"/>
      <c r="X135" s="83" t="s">
        <v>39</v>
      </c>
      <c r="Y135" s="135" t="s">
        <v>252</v>
      </c>
      <c r="Z135" s="136" t="s">
        <v>252</v>
      </c>
      <c r="AA135" s="136">
        <v>0</v>
      </c>
      <c r="AB135" s="136">
        <v>0</v>
      </c>
      <c r="AC135" s="136" t="s">
        <v>252</v>
      </c>
      <c r="AD135" s="137">
        <v>365766</v>
      </c>
      <c r="AE135" s="136" t="s">
        <v>252</v>
      </c>
      <c r="AF135" s="136" t="s">
        <v>252</v>
      </c>
      <c r="AG135" s="136" t="s">
        <v>252</v>
      </c>
      <c r="AH135" s="136" t="s">
        <v>252</v>
      </c>
      <c r="AI135" s="138">
        <v>365766</v>
      </c>
      <c r="AJ135" s="247">
        <f t="shared" si="11"/>
        <v>0</v>
      </c>
      <c r="AK135" s="148">
        <f t="shared" si="12"/>
        <v>365766</v>
      </c>
    </row>
    <row r="136" spans="23:37">
      <c r="W136" s="410"/>
      <c r="X136" s="83" t="s">
        <v>261</v>
      </c>
      <c r="Y136" s="135" t="s">
        <v>252</v>
      </c>
      <c r="Z136" s="136" t="s">
        <v>252</v>
      </c>
      <c r="AA136" s="136">
        <v>0</v>
      </c>
      <c r="AB136" s="136">
        <v>0</v>
      </c>
      <c r="AC136" s="136" t="s">
        <v>252</v>
      </c>
      <c r="AD136" s="136">
        <v>0</v>
      </c>
      <c r="AE136" s="136" t="s">
        <v>252</v>
      </c>
      <c r="AF136" s="136" t="s">
        <v>252</v>
      </c>
      <c r="AG136" s="136" t="s">
        <v>252</v>
      </c>
      <c r="AH136" s="136" t="s">
        <v>252</v>
      </c>
      <c r="AI136" s="139" t="s">
        <v>252</v>
      </c>
      <c r="AJ136" s="247">
        <f t="shared" si="11"/>
        <v>0</v>
      </c>
      <c r="AK136" s="148">
        <f t="shared" si="12"/>
        <v>0</v>
      </c>
    </row>
    <row r="137" spans="23:37" ht="15" thickBot="1">
      <c r="W137" s="410"/>
      <c r="X137" s="83" t="s">
        <v>262</v>
      </c>
      <c r="Y137" s="135" t="s">
        <v>252</v>
      </c>
      <c r="Z137" s="136" t="s">
        <v>252</v>
      </c>
      <c r="AA137" s="136">
        <v>0</v>
      </c>
      <c r="AB137" s="137">
        <v>69924059</v>
      </c>
      <c r="AC137" s="136" t="s">
        <v>252</v>
      </c>
      <c r="AD137" s="136">
        <v>0</v>
      </c>
      <c r="AE137" s="136" t="s">
        <v>252</v>
      </c>
      <c r="AF137" s="136" t="s">
        <v>252</v>
      </c>
      <c r="AG137" s="136" t="s">
        <v>252</v>
      </c>
      <c r="AH137" s="136" t="s">
        <v>252</v>
      </c>
      <c r="AI137" s="138">
        <v>69924059</v>
      </c>
      <c r="AJ137" s="247">
        <f t="shared" si="11"/>
        <v>69924.058999999994</v>
      </c>
      <c r="AK137" s="148">
        <f t="shared" si="12"/>
        <v>69924.058999999994</v>
      </c>
    </row>
    <row r="138" spans="23:37" ht="15" thickBot="1">
      <c r="W138" s="410"/>
      <c r="X138" s="174" t="s">
        <v>238</v>
      </c>
      <c r="Y138" s="175" t="s">
        <v>252</v>
      </c>
      <c r="Z138" s="176" t="s">
        <v>252</v>
      </c>
      <c r="AA138" s="177">
        <v>2583057</v>
      </c>
      <c r="AB138" s="177">
        <v>169381254</v>
      </c>
      <c r="AC138" s="176" t="s">
        <v>252</v>
      </c>
      <c r="AD138" s="177">
        <v>365766</v>
      </c>
      <c r="AE138" s="176" t="s">
        <v>252</v>
      </c>
      <c r="AF138" s="176" t="s">
        <v>252</v>
      </c>
      <c r="AG138" s="176" t="s">
        <v>252</v>
      </c>
      <c r="AH138" s="176" t="s">
        <v>252</v>
      </c>
      <c r="AI138" s="179">
        <v>172330077</v>
      </c>
      <c r="AJ138" s="247">
        <f>AB138/1000</f>
        <v>169381.25399999999</v>
      </c>
      <c r="AK138" s="148">
        <f t="shared" si="12"/>
        <v>3118204.2539999997</v>
      </c>
    </row>
    <row r="139" spans="23:37">
      <c r="W139" s="422" t="s">
        <v>104</v>
      </c>
      <c r="X139" s="83" t="s">
        <v>251</v>
      </c>
      <c r="Y139" s="135" t="s">
        <v>252</v>
      </c>
      <c r="Z139" s="136" t="s">
        <v>252</v>
      </c>
      <c r="AA139" s="136" t="s">
        <v>252</v>
      </c>
      <c r="AB139" s="137">
        <v>162439.99999999994</v>
      </c>
      <c r="AC139" s="136">
        <v>0</v>
      </c>
      <c r="AD139" s="136">
        <v>0</v>
      </c>
      <c r="AE139" s="136">
        <v>0</v>
      </c>
      <c r="AF139" s="136" t="s">
        <v>252</v>
      </c>
      <c r="AG139" s="136" t="s">
        <v>252</v>
      </c>
      <c r="AH139" s="136" t="s">
        <v>252</v>
      </c>
      <c r="AI139" s="138">
        <v>162439.99999999994</v>
      </c>
      <c r="AJ139" s="148">
        <f>(AC139+AB139)/1000</f>
        <v>162.43999999999994</v>
      </c>
      <c r="AK139" s="148">
        <f>AJ139+AD139</f>
        <v>162.43999999999994</v>
      </c>
    </row>
    <row r="140" spans="23:37">
      <c r="W140" s="410"/>
      <c r="X140" s="83" t="s">
        <v>253</v>
      </c>
      <c r="Y140" s="135" t="s">
        <v>252</v>
      </c>
      <c r="Z140" s="136" t="s">
        <v>252</v>
      </c>
      <c r="AA140" s="136" t="s">
        <v>252</v>
      </c>
      <c r="AB140" s="137">
        <v>85429.999999999985</v>
      </c>
      <c r="AC140" s="137">
        <v>4760</v>
      </c>
      <c r="AD140" s="136">
        <v>0</v>
      </c>
      <c r="AE140" s="136">
        <v>0</v>
      </c>
      <c r="AF140" s="136" t="s">
        <v>252</v>
      </c>
      <c r="AG140" s="136" t="s">
        <v>252</v>
      </c>
      <c r="AH140" s="136" t="s">
        <v>252</v>
      </c>
      <c r="AI140" s="138">
        <v>90189.999999999985</v>
      </c>
      <c r="AJ140" s="148">
        <f t="shared" ref="AJ140:AJ157" si="13">(AC140+AB140)/1000</f>
        <v>90.189999999999984</v>
      </c>
      <c r="AK140" s="148">
        <f t="shared" ref="AK140:AK157" si="14">AJ140+AD140</f>
        <v>90.189999999999984</v>
      </c>
    </row>
    <row r="141" spans="23:37">
      <c r="W141" s="410"/>
      <c r="X141" s="83" t="s">
        <v>254</v>
      </c>
      <c r="Y141" s="135" t="s">
        <v>252</v>
      </c>
      <c r="Z141" s="136" t="s">
        <v>252</v>
      </c>
      <c r="AA141" s="136" t="s">
        <v>252</v>
      </c>
      <c r="AB141" s="137">
        <v>485445.00000000023</v>
      </c>
      <c r="AC141" s="136">
        <v>0</v>
      </c>
      <c r="AD141" s="136">
        <v>0</v>
      </c>
      <c r="AE141" s="136">
        <v>0</v>
      </c>
      <c r="AF141" s="136" t="s">
        <v>252</v>
      </c>
      <c r="AG141" s="136" t="s">
        <v>252</v>
      </c>
      <c r="AH141" s="136" t="s">
        <v>252</v>
      </c>
      <c r="AI141" s="138">
        <v>485445.00000000023</v>
      </c>
      <c r="AJ141" s="148">
        <f t="shared" si="13"/>
        <v>485.44500000000022</v>
      </c>
      <c r="AK141" s="148">
        <f t="shared" si="14"/>
        <v>485.44500000000022</v>
      </c>
    </row>
    <row r="142" spans="23:37">
      <c r="W142" s="410"/>
      <c r="X142" s="83" t="s">
        <v>34</v>
      </c>
      <c r="Y142" s="135" t="s">
        <v>252</v>
      </c>
      <c r="Z142" s="136" t="s">
        <v>252</v>
      </c>
      <c r="AA142" s="136" t="s">
        <v>252</v>
      </c>
      <c r="AB142" s="137">
        <v>22400</v>
      </c>
      <c r="AC142" s="136">
        <v>0</v>
      </c>
      <c r="AD142" s="136">
        <v>0</v>
      </c>
      <c r="AE142" s="136">
        <v>0</v>
      </c>
      <c r="AF142" s="136" t="s">
        <v>252</v>
      </c>
      <c r="AG142" s="136" t="s">
        <v>252</v>
      </c>
      <c r="AH142" s="136" t="s">
        <v>252</v>
      </c>
      <c r="AI142" s="138">
        <v>22400</v>
      </c>
      <c r="AJ142" s="148">
        <f t="shared" si="13"/>
        <v>22.4</v>
      </c>
      <c r="AK142" s="148">
        <f t="shared" si="14"/>
        <v>22.4</v>
      </c>
    </row>
    <row r="143" spans="23:37">
      <c r="W143" s="410"/>
      <c r="X143" s="83" t="s">
        <v>255</v>
      </c>
      <c r="Y143" s="135" t="s">
        <v>252</v>
      </c>
      <c r="Z143" s="136" t="s">
        <v>252</v>
      </c>
      <c r="AA143" s="136" t="s">
        <v>252</v>
      </c>
      <c r="AB143" s="137">
        <v>35551.000000000007</v>
      </c>
      <c r="AC143" s="136">
        <v>0</v>
      </c>
      <c r="AD143" s="137">
        <v>12</v>
      </c>
      <c r="AE143" s="136">
        <v>0</v>
      </c>
      <c r="AF143" s="136" t="s">
        <v>252</v>
      </c>
      <c r="AG143" s="136" t="s">
        <v>252</v>
      </c>
      <c r="AH143" s="136" t="s">
        <v>252</v>
      </c>
      <c r="AI143" s="138">
        <v>35562.999999999985</v>
      </c>
      <c r="AJ143" s="148">
        <f t="shared" si="13"/>
        <v>35.551000000000009</v>
      </c>
      <c r="AK143" s="148">
        <f t="shared" si="14"/>
        <v>47.551000000000009</v>
      </c>
    </row>
    <row r="144" spans="23:37">
      <c r="W144" s="410"/>
      <c r="X144" s="83" t="s">
        <v>256</v>
      </c>
      <c r="Y144" s="135" t="s">
        <v>252</v>
      </c>
      <c r="Z144" s="136" t="s">
        <v>252</v>
      </c>
      <c r="AA144" s="136" t="s">
        <v>252</v>
      </c>
      <c r="AB144" s="137">
        <v>7300</v>
      </c>
      <c r="AC144" s="137">
        <v>6528</v>
      </c>
      <c r="AD144" s="136">
        <v>0</v>
      </c>
      <c r="AE144" s="136">
        <v>0</v>
      </c>
      <c r="AF144" s="136" t="s">
        <v>252</v>
      </c>
      <c r="AG144" s="136" t="s">
        <v>252</v>
      </c>
      <c r="AH144" s="136" t="s">
        <v>252</v>
      </c>
      <c r="AI144" s="138">
        <v>13828</v>
      </c>
      <c r="AJ144" s="148">
        <f t="shared" si="13"/>
        <v>13.827999999999999</v>
      </c>
      <c r="AK144" s="148">
        <f t="shared" si="14"/>
        <v>13.827999999999999</v>
      </c>
    </row>
    <row r="145" spans="23:37">
      <c r="W145" s="410"/>
      <c r="X145" s="83" t="s">
        <v>257</v>
      </c>
      <c r="Y145" s="135" t="s">
        <v>252</v>
      </c>
      <c r="Z145" s="136" t="s">
        <v>252</v>
      </c>
      <c r="AA145" s="136" t="s">
        <v>252</v>
      </c>
      <c r="AB145" s="137">
        <v>241918.99999999997</v>
      </c>
      <c r="AC145" s="136">
        <v>0</v>
      </c>
      <c r="AD145" s="136">
        <v>0</v>
      </c>
      <c r="AE145" s="136">
        <v>0</v>
      </c>
      <c r="AF145" s="136" t="s">
        <v>252</v>
      </c>
      <c r="AG145" s="136" t="s">
        <v>252</v>
      </c>
      <c r="AH145" s="136" t="s">
        <v>252</v>
      </c>
      <c r="AI145" s="138">
        <v>241918.99999999997</v>
      </c>
      <c r="AJ145" s="148">
        <f t="shared" si="13"/>
        <v>241.91899999999998</v>
      </c>
      <c r="AK145" s="148">
        <f t="shared" si="14"/>
        <v>241.91899999999998</v>
      </c>
    </row>
    <row r="146" spans="23:37">
      <c r="W146" s="410"/>
      <c r="X146" s="83" t="s">
        <v>110</v>
      </c>
      <c r="Y146" s="135" t="s">
        <v>252</v>
      </c>
      <c r="Z146" s="136" t="s">
        <v>252</v>
      </c>
      <c r="AA146" s="136" t="s">
        <v>252</v>
      </c>
      <c r="AB146" s="137">
        <v>568791.99999999988</v>
      </c>
      <c r="AC146" s="136">
        <v>0</v>
      </c>
      <c r="AD146" s="136">
        <v>0</v>
      </c>
      <c r="AE146" s="136">
        <v>0</v>
      </c>
      <c r="AF146" s="136" t="s">
        <v>252</v>
      </c>
      <c r="AG146" s="136" t="s">
        <v>252</v>
      </c>
      <c r="AH146" s="136" t="s">
        <v>252</v>
      </c>
      <c r="AI146" s="138">
        <v>568791.99999999988</v>
      </c>
      <c r="AJ146" s="148">
        <f t="shared" si="13"/>
        <v>568.79199999999992</v>
      </c>
      <c r="AK146" s="148">
        <f t="shared" si="14"/>
        <v>568.79199999999992</v>
      </c>
    </row>
    <row r="147" spans="23:37">
      <c r="W147" s="410"/>
      <c r="X147" s="83" t="s">
        <v>258</v>
      </c>
      <c r="Y147" s="135" t="s">
        <v>252</v>
      </c>
      <c r="Z147" s="136" t="s">
        <v>252</v>
      </c>
      <c r="AA147" s="136" t="s">
        <v>252</v>
      </c>
      <c r="AB147" s="137">
        <v>15590.000000000004</v>
      </c>
      <c r="AC147" s="136">
        <v>0</v>
      </c>
      <c r="AD147" s="136">
        <v>0</v>
      </c>
      <c r="AE147" s="136">
        <v>0</v>
      </c>
      <c r="AF147" s="136" t="s">
        <v>252</v>
      </c>
      <c r="AG147" s="136" t="s">
        <v>252</v>
      </c>
      <c r="AH147" s="136" t="s">
        <v>252</v>
      </c>
      <c r="AI147" s="138">
        <v>15590.000000000004</v>
      </c>
      <c r="AJ147" s="148">
        <f t="shared" si="13"/>
        <v>15.590000000000003</v>
      </c>
      <c r="AK147" s="148">
        <f t="shared" si="14"/>
        <v>15.590000000000003</v>
      </c>
    </row>
    <row r="148" spans="23:37">
      <c r="W148" s="410"/>
      <c r="X148" s="83" t="s">
        <v>35</v>
      </c>
      <c r="Y148" s="135" t="s">
        <v>252</v>
      </c>
      <c r="Z148" s="136" t="s">
        <v>252</v>
      </c>
      <c r="AA148" s="136" t="s">
        <v>252</v>
      </c>
      <c r="AB148" s="137">
        <v>71360.000000000015</v>
      </c>
      <c r="AC148" s="136">
        <v>0</v>
      </c>
      <c r="AD148" s="136">
        <v>0</v>
      </c>
      <c r="AE148" s="136">
        <v>0</v>
      </c>
      <c r="AF148" s="136" t="s">
        <v>252</v>
      </c>
      <c r="AG148" s="136" t="s">
        <v>252</v>
      </c>
      <c r="AH148" s="136" t="s">
        <v>252</v>
      </c>
      <c r="AI148" s="138">
        <v>71360.000000000015</v>
      </c>
      <c r="AJ148" s="148">
        <f t="shared" si="13"/>
        <v>71.360000000000014</v>
      </c>
      <c r="AK148" s="148">
        <f t="shared" si="14"/>
        <v>71.360000000000014</v>
      </c>
    </row>
    <row r="149" spans="23:37">
      <c r="W149" s="410"/>
      <c r="X149" s="83" t="s">
        <v>259</v>
      </c>
      <c r="Y149" s="135" t="s">
        <v>252</v>
      </c>
      <c r="Z149" s="136" t="s">
        <v>252</v>
      </c>
      <c r="AA149" s="136" t="s">
        <v>252</v>
      </c>
      <c r="AB149" s="137">
        <v>16800</v>
      </c>
      <c r="AC149" s="136">
        <v>0</v>
      </c>
      <c r="AD149" s="136">
        <v>0</v>
      </c>
      <c r="AE149" s="136">
        <v>0</v>
      </c>
      <c r="AF149" s="136" t="s">
        <v>252</v>
      </c>
      <c r="AG149" s="136" t="s">
        <v>252</v>
      </c>
      <c r="AH149" s="136" t="s">
        <v>252</v>
      </c>
      <c r="AI149" s="138">
        <v>16800</v>
      </c>
      <c r="AJ149" s="148">
        <f t="shared" si="13"/>
        <v>16.8</v>
      </c>
      <c r="AK149" s="148">
        <f t="shared" si="14"/>
        <v>16.8</v>
      </c>
    </row>
    <row r="150" spans="23:37">
      <c r="W150" s="410"/>
      <c r="X150" s="83" t="s">
        <v>260</v>
      </c>
      <c r="Y150" s="135" t="s">
        <v>252</v>
      </c>
      <c r="Z150" s="136" t="s">
        <v>252</v>
      </c>
      <c r="AA150" s="136" t="s">
        <v>252</v>
      </c>
      <c r="AB150" s="137">
        <v>80000</v>
      </c>
      <c r="AC150" s="136">
        <v>0</v>
      </c>
      <c r="AD150" s="136">
        <v>0</v>
      </c>
      <c r="AE150" s="136">
        <v>0</v>
      </c>
      <c r="AF150" s="136" t="s">
        <v>252</v>
      </c>
      <c r="AG150" s="136" t="s">
        <v>252</v>
      </c>
      <c r="AH150" s="136" t="s">
        <v>252</v>
      </c>
      <c r="AI150" s="138">
        <v>80000</v>
      </c>
      <c r="AJ150" s="148">
        <f t="shared" si="13"/>
        <v>80</v>
      </c>
      <c r="AK150" s="148">
        <f t="shared" si="14"/>
        <v>80</v>
      </c>
    </row>
    <row r="151" spans="23:37">
      <c r="W151" s="410"/>
      <c r="X151" s="83" t="s">
        <v>36</v>
      </c>
      <c r="Y151" s="135" t="s">
        <v>252</v>
      </c>
      <c r="Z151" s="136" t="s">
        <v>252</v>
      </c>
      <c r="AA151" s="136" t="s">
        <v>252</v>
      </c>
      <c r="AB151" s="137">
        <v>40540</v>
      </c>
      <c r="AC151" s="136">
        <v>0</v>
      </c>
      <c r="AD151" s="136">
        <v>0</v>
      </c>
      <c r="AE151" s="137">
        <v>48</v>
      </c>
      <c r="AF151" s="136" t="s">
        <v>252</v>
      </c>
      <c r="AG151" s="136" t="s">
        <v>252</v>
      </c>
      <c r="AH151" s="136" t="s">
        <v>252</v>
      </c>
      <c r="AI151" s="138">
        <v>40588</v>
      </c>
      <c r="AJ151" s="148">
        <f t="shared" si="13"/>
        <v>40.54</v>
      </c>
      <c r="AK151" s="148">
        <f t="shared" si="14"/>
        <v>40.54</v>
      </c>
    </row>
    <row r="152" spans="23:37">
      <c r="W152" s="410"/>
      <c r="X152" s="83" t="s">
        <v>37</v>
      </c>
      <c r="Y152" s="135" t="s">
        <v>252</v>
      </c>
      <c r="Z152" s="136" t="s">
        <v>252</v>
      </c>
      <c r="AA152" s="136" t="s">
        <v>252</v>
      </c>
      <c r="AB152" s="137">
        <v>25808.000000000004</v>
      </c>
      <c r="AC152" s="136">
        <v>0</v>
      </c>
      <c r="AD152" s="136">
        <v>0</v>
      </c>
      <c r="AE152" s="136">
        <v>0</v>
      </c>
      <c r="AF152" s="136" t="s">
        <v>252</v>
      </c>
      <c r="AG152" s="136" t="s">
        <v>252</v>
      </c>
      <c r="AH152" s="136" t="s">
        <v>252</v>
      </c>
      <c r="AI152" s="138">
        <v>25808.000000000004</v>
      </c>
      <c r="AJ152" s="148">
        <f t="shared" si="13"/>
        <v>25.808000000000003</v>
      </c>
      <c r="AK152" s="148">
        <f t="shared" si="14"/>
        <v>25.808000000000003</v>
      </c>
    </row>
    <row r="153" spans="23:37">
      <c r="W153" s="410"/>
      <c r="X153" s="83" t="s">
        <v>38</v>
      </c>
      <c r="Y153" s="135" t="s">
        <v>252</v>
      </c>
      <c r="Z153" s="136" t="s">
        <v>252</v>
      </c>
      <c r="AA153" s="136" t="s">
        <v>252</v>
      </c>
      <c r="AB153" s="137">
        <v>333728.99999999994</v>
      </c>
      <c r="AC153" s="136">
        <v>0</v>
      </c>
      <c r="AD153" s="136">
        <v>0</v>
      </c>
      <c r="AE153" s="136">
        <v>0</v>
      </c>
      <c r="AF153" s="136" t="s">
        <v>252</v>
      </c>
      <c r="AG153" s="136" t="s">
        <v>252</v>
      </c>
      <c r="AH153" s="136" t="s">
        <v>252</v>
      </c>
      <c r="AI153" s="138">
        <v>333728.99999999994</v>
      </c>
      <c r="AJ153" s="148">
        <f t="shared" si="13"/>
        <v>333.72899999999993</v>
      </c>
      <c r="AK153" s="148">
        <f t="shared" si="14"/>
        <v>333.72899999999993</v>
      </c>
    </row>
    <row r="154" spans="23:37">
      <c r="W154" s="410"/>
      <c r="X154" s="83" t="s">
        <v>39</v>
      </c>
      <c r="Y154" s="135" t="s">
        <v>252</v>
      </c>
      <c r="Z154" s="136" t="s">
        <v>252</v>
      </c>
      <c r="AA154" s="136" t="s">
        <v>252</v>
      </c>
      <c r="AB154" s="137">
        <v>49017.000000000007</v>
      </c>
      <c r="AC154" s="136">
        <v>0</v>
      </c>
      <c r="AD154" s="136">
        <v>0</v>
      </c>
      <c r="AE154" s="136">
        <v>0</v>
      </c>
      <c r="AF154" s="136" t="s">
        <v>252</v>
      </c>
      <c r="AG154" s="136" t="s">
        <v>252</v>
      </c>
      <c r="AH154" s="136" t="s">
        <v>252</v>
      </c>
      <c r="AI154" s="138">
        <v>49017.000000000007</v>
      </c>
      <c r="AJ154" s="148">
        <f t="shared" si="13"/>
        <v>49.01700000000001</v>
      </c>
      <c r="AK154" s="148">
        <f t="shared" si="14"/>
        <v>49.01700000000001</v>
      </c>
    </row>
    <row r="155" spans="23:37">
      <c r="W155" s="410"/>
      <c r="X155" s="83" t="s">
        <v>261</v>
      </c>
      <c r="Y155" s="135" t="s">
        <v>252</v>
      </c>
      <c r="Z155" s="136" t="s">
        <v>252</v>
      </c>
      <c r="AA155" s="136" t="s">
        <v>252</v>
      </c>
      <c r="AB155" s="137">
        <v>91616.000000000029</v>
      </c>
      <c r="AC155" s="136">
        <v>0</v>
      </c>
      <c r="AD155" s="136">
        <v>0</v>
      </c>
      <c r="AE155" s="136">
        <v>0</v>
      </c>
      <c r="AF155" s="136" t="s">
        <v>252</v>
      </c>
      <c r="AG155" s="136" t="s">
        <v>252</v>
      </c>
      <c r="AH155" s="136" t="s">
        <v>252</v>
      </c>
      <c r="AI155" s="138">
        <v>91616.000000000029</v>
      </c>
      <c r="AJ155" s="148">
        <f t="shared" si="13"/>
        <v>91.616000000000028</v>
      </c>
      <c r="AK155" s="148">
        <f t="shared" si="14"/>
        <v>91.616000000000028</v>
      </c>
    </row>
    <row r="156" spans="23:37" ht="15" thickBot="1">
      <c r="W156" s="410"/>
      <c r="X156" s="83" t="s">
        <v>262</v>
      </c>
      <c r="Y156" s="135" t="s">
        <v>252</v>
      </c>
      <c r="Z156" s="136" t="s">
        <v>252</v>
      </c>
      <c r="AA156" s="136" t="s">
        <v>252</v>
      </c>
      <c r="AB156" s="137">
        <v>22441</v>
      </c>
      <c r="AC156" s="136">
        <v>0</v>
      </c>
      <c r="AD156" s="136">
        <v>0</v>
      </c>
      <c r="AE156" s="136">
        <v>0</v>
      </c>
      <c r="AF156" s="136" t="s">
        <v>252</v>
      </c>
      <c r="AG156" s="136" t="s">
        <v>252</v>
      </c>
      <c r="AH156" s="136" t="s">
        <v>252</v>
      </c>
      <c r="AI156" s="138">
        <v>22441</v>
      </c>
      <c r="AJ156" s="148">
        <f t="shared" si="13"/>
        <v>22.440999999999999</v>
      </c>
      <c r="AK156" s="148">
        <f t="shared" si="14"/>
        <v>22.440999999999999</v>
      </c>
    </row>
    <row r="157" spans="23:37" ht="15" thickBot="1">
      <c r="W157" s="410"/>
      <c r="X157" s="174" t="s">
        <v>238</v>
      </c>
      <c r="Y157" s="175" t="s">
        <v>252</v>
      </c>
      <c r="Z157" s="176" t="s">
        <v>252</v>
      </c>
      <c r="AA157" s="176" t="s">
        <v>252</v>
      </c>
      <c r="AB157" s="177">
        <v>2356178</v>
      </c>
      <c r="AC157" s="177">
        <v>11288</v>
      </c>
      <c r="AD157" s="177">
        <v>12</v>
      </c>
      <c r="AE157" s="177">
        <v>48</v>
      </c>
      <c r="AF157" s="176" t="s">
        <v>252</v>
      </c>
      <c r="AG157" s="176" t="s">
        <v>252</v>
      </c>
      <c r="AH157" s="176" t="s">
        <v>252</v>
      </c>
      <c r="AI157" s="179">
        <v>2367525.9999999981</v>
      </c>
      <c r="AJ157" s="148">
        <f t="shared" si="13"/>
        <v>2367.4659999999999</v>
      </c>
      <c r="AK157" s="148">
        <f t="shared" si="14"/>
        <v>2379.4659999999999</v>
      </c>
    </row>
    <row r="158" spans="23:37">
      <c r="W158" s="422" t="s">
        <v>105</v>
      </c>
      <c r="X158" s="83" t="s">
        <v>251</v>
      </c>
      <c r="Y158" s="135" t="s">
        <v>252</v>
      </c>
      <c r="Z158" s="136" t="s">
        <v>252</v>
      </c>
      <c r="AA158" s="136" t="s">
        <v>252</v>
      </c>
      <c r="AB158" s="136" t="s">
        <v>252</v>
      </c>
      <c r="AC158" s="136" t="s">
        <v>252</v>
      </c>
      <c r="AD158" s="136" t="s">
        <v>252</v>
      </c>
      <c r="AE158" s="136" t="s">
        <v>252</v>
      </c>
      <c r="AF158" s="136" t="s">
        <v>252</v>
      </c>
      <c r="AG158" s="136" t="s">
        <v>252</v>
      </c>
      <c r="AH158" s="136" t="s">
        <v>252</v>
      </c>
      <c r="AI158" s="139" t="s">
        <v>252</v>
      </c>
    </row>
    <row r="159" spans="23:37">
      <c r="W159" s="410"/>
      <c r="X159" s="83" t="s">
        <v>253</v>
      </c>
      <c r="Y159" s="135" t="s">
        <v>252</v>
      </c>
      <c r="Z159" s="136" t="s">
        <v>252</v>
      </c>
      <c r="AA159" s="136" t="s">
        <v>252</v>
      </c>
      <c r="AB159" s="136" t="s">
        <v>252</v>
      </c>
      <c r="AC159" s="136" t="s">
        <v>252</v>
      </c>
      <c r="AD159" s="136" t="s">
        <v>252</v>
      </c>
      <c r="AE159" s="136" t="s">
        <v>252</v>
      </c>
      <c r="AF159" s="136" t="s">
        <v>252</v>
      </c>
      <c r="AG159" s="136" t="s">
        <v>252</v>
      </c>
      <c r="AH159" s="136" t="s">
        <v>252</v>
      </c>
      <c r="AI159" s="139" t="s">
        <v>252</v>
      </c>
    </row>
    <row r="160" spans="23:37">
      <c r="W160" s="410"/>
      <c r="X160" s="83" t="s">
        <v>254</v>
      </c>
      <c r="Y160" s="135" t="s">
        <v>252</v>
      </c>
      <c r="Z160" s="136" t="s">
        <v>252</v>
      </c>
      <c r="AA160" s="136" t="s">
        <v>252</v>
      </c>
      <c r="AB160" s="136" t="s">
        <v>252</v>
      </c>
      <c r="AC160" s="136" t="s">
        <v>252</v>
      </c>
      <c r="AD160" s="136" t="s">
        <v>252</v>
      </c>
      <c r="AE160" s="136" t="s">
        <v>252</v>
      </c>
      <c r="AF160" s="136" t="s">
        <v>252</v>
      </c>
      <c r="AG160" s="136" t="s">
        <v>252</v>
      </c>
      <c r="AH160" s="136" t="s">
        <v>252</v>
      </c>
      <c r="AI160" s="139" t="s">
        <v>252</v>
      </c>
    </row>
    <row r="161" spans="23:36">
      <c r="W161" s="410"/>
      <c r="X161" s="83" t="s">
        <v>34</v>
      </c>
      <c r="Y161" s="135" t="s">
        <v>252</v>
      </c>
      <c r="Z161" s="136" t="s">
        <v>252</v>
      </c>
      <c r="AA161" s="136" t="s">
        <v>252</v>
      </c>
      <c r="AB161" s="136" t="s">
        <v>252</v>
      </c>
      <c r="AC161" s="136" t="s">
        <v>252</v>
      </c>
      <c r="AD161" s="136" t="s">
        <v>252</v>
      </c>
      <c r="AE161" s="136" t="s">
        <v>252</v>
      </c>
      <c r="AF161" s="136" t="s">
        <v>252</v>
      </c>
      <c r="AG161" s="136" t="s">
        <v>252</v>
      </c>
      <c r="AH161" s="136" t="s">
        <v>252</v>
      </c>
      <c r="AI161" s="139" t="s">
        <v>252</v>
      </c>
    </row>
    <row r="162" spans="23:36">
      <c r="W162" s="410"/>
      <c r="X162" s="83" t="s">
        <v>255</v>
      </c>
      <c r="Y162" s="135" t="s">
        <v>252</v>
      </c>
      <c r="Z162" s="136" t="s">
        <v>252</v>
      </c>
      <c r="AA162" s="136" t="s">
        <v>252</v>
      </c>
      <c r="AB162" s="136" t="s">
        <v>252</v>
      </c>
      <c r="AC162" s="136" t="s">
        <v>252</v>
      </c>
      <c r="AD162" s="136" t="s">
        <v>252</v>
      </c>
      <c r="AE162" s="136" t="s">
        <v>252</v>
      </c>
      <c r="AF162" s="136" t="s">
        <v>252</v>
      </c>
      <c r="AG162" s="136" t="s">
        <v>252</v>
      </c>
      <c r="AH162" s="136" t="s">
        <v>252</v>
      </c>
      <c r="AI162" s="139" t="s">
        <v>252</v>
      </c>
    </row>
    <row r="163" spans="23:36">
      <c r="W163" s="410"/>
      <c r="X163" s="83" t="s">
        <v>256</v>
      </c>
      <c r="Y163" s="135" t="s">
        <v>252</v>
      </c>
      <c r="Z163" s="136" t="s">
        <v>252</v>
      </c>
      <c r="AA163" s="136" t="s">
        <v>252</v>
      </c>
      <c r="AB163" s="136" t="s">
        <v>252</v>
      </c>
      <c r="AC163" s="136" t="s">
        <v>252</v>
      </c>
      <c r="AD163" s="136" t="s">
        <v>252</v>
      </c>
      <c r="AE163" s="136" t="s">
        <v>252</v>
      </c>
      <c r="AF163" s="136" t="s">
        <v>252</v>
      </c>
      <c r="AG163" s="136" t="s">
        <v>252</v>
      </c>
      <c r="AH163" s="136" t="s">
        <v>252</v>
      </c>
      <c r="AI163" s="139" t="s">
        <v>252</v>
      </c>
    </row>
    <row r="164" spans="23:36">
      <c r="W164" s="410"/>
      <c r="X164" s="83" t="s">
        <v>257</v>
      </c>
      <c r="Y164" s="135" t="s">
        <v>252</v>
      </c>
      <c r="Z164" s="136" t="s">
        <v>252</v>
      </c>
      <c r="AA164" s="136" t="s">
        <v>252</v>
      </c>
      <c r="AB164" s="136" t="s">
        <v>252</v>
      </c>
      <c r="AC164" s="136" t="s">
        <v>252</v>
      </c>
      <c r="AD164" s="136" t="s">
        <v>252</v>
      </c>
      <c r="AE164" s="136" t="s">
        <v>252</v>
      </c>
      <c r="AF164" s="136" t="s">
        <v>252</v>
      </c>
      <c r="AG164" s="136" t="s">
        <v>252</v>
      </c>
      <c r="AH164" s="136" t="s">
        <v>252</v>
      </c>
      <c r="AI164" s="139" t="s">
        <v>252</v>
      </c>
    </row>
    <row r="165" spans="23:36">
      <c r="W165" s="410"/>
      <c r="X165" s="83" t="s">
        <v>110</v>
      </c>
      <c r="Y165" s="135" t="s">
        <v>252</v>
      </c>
      <c r="Z165" s="136" t="s">
        <v>252</v>
      </c>
      <c r="AA165" s="136" t="s">
        <v>252</v>
      </c>
      <c r="AB165" s="136" t="s">
        <v>252</v>
      </c>
      <c r="AC165" s="136" t="s">
        <v>252</v>
      </c>
      <c r="AD165" s="136" t="s">
        <v>252</v>
      </c>
      <c r="AE165" s="136" t="s">
        <v>252</v>
      </c>
      <c r="AF165" s="136" t="s">
        <v>252</v>
      </c>
      <c r="AG165" s="136" t="s">
        <v>252</v>
      </c>
      <c r="AH165" s="136" t="s">
        <v>252</v>
      </c>
      <c r="AI165" s="139" t="s">
        <v>252</v>
      </c>
    </row>
    <row r="166" spans="23:36">
      <c r="W166" s="410"/>
      <c r="X166" s="83" t="s">
        <v>258</v>
      </c>
      <c r="Y166" s="135" t="s">
        <v>252</v>
      </c>
      <c r="Z166" s="136" t="s">
        <v>252</v>
      </c>
      <c r="AA166" s="136" t="s">
        <v>252</v>
      </c>
      <c r="AB166" s="136" t="s">
        <v>252</v>
      </c>
      <c r="AC166" s="136" t="s">
        <v>252</v>
      </c>
      <c r="AD166" s="136" t="s">
        <v>252</v>
      </c>
      <c r="AE166" s="136" t="s">
        <v>252</v>
      </c>
      <c r="AF166" s="136" t="s">
        <v>252</v>
      </c>
      <c r="AG166" s="136" t="s">
        <v>252</v>
      </c>
      <c r="AH166" s="136" t="s">
        <v>252</v>
      </c>
      <c r="AI166" s="139" t="s">
        <v>252</v>
      </c>
    </row>
    <row r="167" spans="23:36">
      <c r="W167" s="410"/>
      <c r="X167" s="83" t="s">
        <v>35</v>
      </c>
      <c r="Y167" s="135" t="s">
        <v>252</v>
      </c>
      <c r="Z167" s="136" t="s">
        <v>252</v>
      </c>
      <c r="AA167" s="136" t="s">
        <v>252</v>
      </c>
      <c r="AB167" s="136" t="s">
        <v>252</v>
      </c>
      <c r="AC167" s="136" t="s">
        <v>252</v>
      </c>
      <c r="AD167" s="136" t="s">
        <v>252</v>
      </c>
      <c r="AE167" s="136" t="s">
        <v>252</v>
      </c>
      <c r="AF167" s="136" t="s">
        <v>252</v>
      </c>
      <c r="AG167" s="136" t="s">
        <v>252</v>
      </c>
      <c r="AH167" s="136" t="s">
        <v>252</v>
      </c>
      <c r="AI167" s="139" t="s">
        <v>252</v>
      </c>
    </row>
    <row r="168" spans="23:36">
      <c r="W168" s="410"/>
      <c r="X168" s="83" t="s">
        <v>259</v>
      </c>
      <c r="Y168" s="135" t="s">
        <v>252</v>
      </c>
      <c r="Z168" s="136" t="s">
        <v>252</v>
      </c>
      <c r="AA168" s="136" t="s">
        <v>252</v>
      </c>
      <c r="AB168" s="136" t="s">
        <v>252</v>
      </c>
      <c r="AC168" s="136" t="s">
        <v>252</v>
      </c>
      <c r="AD168" s="136" t="s">
        <v>252</v>
      </c>
      <c r="AE168" s="136" t="s">
        <v>252</v>
      </c>
      <c r="AF168" s="136" t="s">
        <v>252</v>
      </c>
      <c r="AG168" s="136" t="s">
        <v>252</v>
      </c>
      <c r="AH168" s="136" t="s">
        <v>252</v>
      </c>
      <c r="AI168" s="139" t="s">
        <v>252</v>
      </c>
    </row>
    <row r="169" spans="23:36">
      <c r="W169" s="410"/>
      <c r="X169" s="83" t="s">
        <v>260</v>
      </c>
      <c r="Y169" s="135" t="s">
        <v>252</v>
      </c>
      <c r="Z169" s="136" t="s">
        <v>252</v>
      </c>
      <c r="AA169" s="136" t="s">
        <v>252</v>
      </c>
      <c r="AB169" s="136" t="s">
        <v>252</v>
      </c>
      <c r="AC169" s="136" t="s">
        <v>252</v>
      </c>
      <c r="AD169" s="136" t="s">
        <v>252</v>
      </c>
      <c r="AE169" s="136" t="s">
        <v>252</v>
      </c>
      <c r="AF169" s="136" t="s">
        <v>252</v>
      </c>
      <c r="AG169" s="136" t="s">
        <v>252</v>
      </c>
      <c r="AH169" s="136" t="s">
        <v>252</v>
      </c>
      <c r="AI169" s="139" t="s">
        <v>252</v>
      </c>
    </row>
    <row r="170" spans="23:36">
      <c r="W170" s="410"/>
      <c r="X170" s="83" t="s">
        <v>36</v>
      </c>
      <c r="Y170" s="135" t="s">
        <v>252</v>
      </c>
      <c r="Z170" s="136" t="s">
        <v>252</v>
      </c>
      <c r="AA170" s="136" t="s">
        <v>252</v>
      </c>
      <c r="AB170" s="136" t="s">
        <v>252</v>
      </c>
      <c r="AC170" s="136" t="s">
        <v>252</v>
      </c>
      <c r="AD170" s="136" t="s">
        <v>252</v>
      </c>
      <c r="AE170" s="136" t="s">
        <v>252</v>
      </c>
      <c r="AF170" s="136" t="s">
        <v>252</v>
      </c>
      <c r="AG170" s="136" t="s">
        <v>252</v>
      </c>
      <c r="AH170" s="136" t="s">
        <v>252</v>
      </c>
      <c r="AI170" s="139" t="s">
        <v>252</v>
      </c>
    </row>
    <row r="171" spans="23:36">
      <c r="W171" s="410"/>
      <c r="X171" s="83" t="s">
        <v>37</v>
      </c>
      <c r="Y171" s="135" t="s">
        <v>252</v>
      </c>
      <c r="Z171" s="136" t="s">
        <v>252</v>
      </c>
      <c r="AA171" s="136" t="s">
        <v>252</v>
      </c>
      <c r="AB171" s="136" t="s">
        <v>252</v>
      </c>
      <c r="AC171" s="136" t="s">
        <v>252</v>
      </c>
      <c r="AD171" s="136" t="s">
        <v>252</v>
      </c>
      <c r="AE171" s="136" t="s">
        <v>252</v>
      </c>
      <c r="AF171" s="136" t="s">
        <v>252</v>
      </c>
      <c r="AG171" s="136" t="s">
        <v>252</v>
      </c>
      <c r="AH171" s="136" t="s">
        <v>252</v>
      </c>
      <c r="AI171" s="139" t="s">
        <v>252</v>
      </c>
    </row>
    <row r="172" spans="23:36">
      <c r="W172" s="410"/>
      <c r="X172" s="83" t="s">
        <v>38</v>
      </c>
      <c r="Y172" s="135" t="s">
        <v>252</v>
      </c>
      <c r="Z172" s="136" t="s">
        <v>252</v>
      </c>
      <c r="AA172" s="136" t="s">
        <v>252</v>
      </c>
      <c r="AB172" s="136" t="s">
        <v>252</v>
      </c>
      <c r="AC172" s="136" t="s">
        <v>252</v>
      </c>
      <c r="AD172" s="136" t="s">
        <v>252</v>
      </c>
      <c r="AE172" s="136" t="s">
        <v>252</v>
      </c>
      <c r="AF172" s="136" t="s">
        <v>252</v>
      </c>
      <c r="AG172" s="136" t="s">
        <v>252</v>
      </c>
      <c r="AH172" s="136" t="s">
        <v>252</v>
      </c>
      <c r="AI172" s="139" t="s">
        <v>252</v>
      </c>
    </row>
    <row r="173" spans="23:36">
      <c r="W173" s="410"/>
      <c r="X173" s="83" t="s">
        <v>39</v>
      </c>
      <c r="Y173" s="135" t="s">
        <v>252</v>
      </c>
      <c r="Z173" s="136" t="s">
        <v>252</v>
      </c>
      <c r="AA173" s="136" t="s">
        <v>252</v>
      </c>
      <c r="AB173" s="136" t="s">
        <v>252</v>
      </c>
      <c r="AC173" s="136" t="s">
        <v>252</v>
      </c>
      <c r="AD173" s="136" t="s">
        <v>252</v>
      </c>
      <c r="AE173" s="136" t="s">
        <v>252</v>
      </c>
      <c r="AF173" s="136" t="s">
        <v>252</v>
      </c>
      <c r="AG173" s="136" t="s">
        <v>252</v>
      </c>
      <c r="AH173" s="136" t="s">
        <v>252</v>
      </c>
      <c r="AI173" s="139" t="s">
        <v>252</v>
      </c>
    </row>
    <row r="174" spans="23:36">
      <c r="W174" s="410"/>
      <c r="X174" s="83" t="s">
        <v>261</v>
      </c>
      <c r="Y174" s="135" t="s">
        <v>252</v>
      </c>
      <c r="Z174" s="136" t="s">
        <v>252</v>
      </c>
      <c r="AA174" s="136" t="s">
        <v>252</v>
      </c>
      <c r="AB174" s="136" t="s">
        <v>252</v>
      </c>
      <c r="AC174" s="136" t="s">
        <v>252</v>
      </c>
      <c r="AD174" s="136" t="s">
        <v>252</v>
      </c>
      <c r="AE174" s="136" t="s">
        <v>252</v>
      </c>
      <c r="AF174" s="136" t="s">
        <v>252</v>
      </c>
      <c r="AG174" s="136" t="s">
        <v>252</v>
      </c>
      <c r="AH174" s="136" t="s">
        <v>252</v>
      </c>
      <c r="AI174" s="139" t="s">
        <v>252</v>
      </c>
    </row>
    <row r="175" spans="23:36" ht="15" thickBot="1">
      <c r="W175" s="410"/>
      <c r="X175" s="83" t="s">
        <v>262</v>
      </c>
      <c r="Y175" s="135" t="s">
        <v>252</v>
      </c>
      <c r="Z175" s="136" t="s">
        <v>252</v>
      </c>
      <c r="AA175" s="136" t="s">
        <v>252</v>
      </c>
      <c r="AB175" s="136" t="s">
        <v>252</v>
      </c>
      <c r="AC175" s="136" t="s">
        <v>252</v>
      </c>
      <c r="AD175" s="136" t="s">
        <v>252</v>
      </c>
      <c r="AE175" s="136" t="s">
        <v>252</v>
      </c>
      <c r="AF175" s="136" t="s">
        <v>252</v>
      </c>
      <c r="AG175" s="136" t="s">
        <v>252</v>
      </c>
      <c r="AH175" s="136" t="s">
        <v>252</v>
      </c>
      <c r="AI175" s="139" t="s">
        <v>252</v>
      </c>
    </row>
    <row r="176" spans="23:36" ht="15" thickBot="1">
      <c r="W176" s="410"/>
      <c r="X176" s="174" t="s">
        <v>238</v>
      </c>
      <c r="Y176" s="175" t="s">
        <v>252</v>
      </c>
      <c r="Z176" s="176" t="s">
        <v>252</v>
      </c>
      <c r="AA176" s="176" t="s">
        <v>252</v>
      </c>
      <c r="AB176" s="176" t="s">
        <v>252</v>
      </c>
      <c r="AC176" s="176" t="s">
        <v>252</v>
      </c>
      <c r="AD176" s="176" t="s">
        <v>252</v>
      </c>
      <c r="AE176" s="176" t="s">
        <v>252</v>
      </c>
      <c r="AF176" s="176" t="s">
        <v>252</v>
      </c>
      <c r="AG176" s="176" t="s">
        <v>252</v>
      </c>
      <c r="AH176" s="176" t="s">
        <v>252</v>
      </c>
      <c r="AI176" s="260" t="s">
        <v>252</v>
      </c>
      <c r="AJ176" s="180"/>
    </row>
    <row r="177" spans="23:36">
      <c r="W177" s="422" t="s">
        <v>106</v>
      </c>
      <c r="X177" s="83" t="s">
        <v>251</v>
      </c>
      <c r="Y177" s="135" t="s">
        <v>252</v>
      </c>
      <c r="Z177" s="136" t="s">
        <v>252</v>
      </c>
      <c r="AA177" s="136" t="s">
        <v>252</v>
      </c>
      <c r="AB177" s="136" t="s">
        <v>252</v>
      </c>
      <c r="AC177" s="137">
        <v>1250</v>
      </c>
      <c r="AD177" s="136" t="s">
        <v>252</v>
      </c>
      <c r="AE177" s="136" t="s">
        <v>252</v>
      </c>
      <c r="AF177" s="136" t="s">
        <v>252</v>
      </c>
      <c r="AG177" s="136" t="s">
        <v>252</v>
      </c>
      <c r="AH177" s="136" t="s">
        <v>252</v>
      </c>
      <c r="AI177" s="138">
        <v>1250</v>
      </c>
      <c r="AJ177" s="148">
        <f>AC177/1000</f>
        <v>1.25</v>
      </c>
    </row>
    <row r="178" spans="23:36">
      <c r="W178" s="410"/>
      <c r="X178" s="83" t="s">
        <v>253</v>
      </c>
      <c r="Y178" s="135" t="s">
        <v>252</v>
      </c>
      <c r="Z178" s="136" t="s">
        <v>252</v>
      </c>
      <c r="AA178" s="136" t="s">
        <v>252</v>
      </c>
      <c r="AB178" s="136" t="s">
        <v>252</v>
      </c>
      <c r="AC178" s="137">
        <v>383</v>
      </c>
      <c r="AD178" s="136" t="s">
        <v>252</v>
      </c>
      <c r="AE178" s="136" t="s">
        <v>252</v>
      </c>
      <c r="AF178" s="136" t="s">
        <v>252</v>
      </c>
      <c r="AG178" s="136" t="s">
        <v>252</v>
      </c>
      <c r="AH178" s="136" t="s">
        <v>252</v>
      </c>
      <c r="AI178" s="138">
        <v>383</v>
      </c>
      <c r="AJ178" s="148">
        <f t="shared" ref="AJ178:AJ195" si="15">AC178/1000</f>
        <v>0.38300000000000001</v>
      </c>
    </row>
    <row r="179" spans="23:36">
      <c r="W179" s="410"/>
      <c r="X179" s="83" t="s">
        <v>254</v>
      </c>
      <c r="Y179" s="135" t="s">
        <v>252</v>
      </c>
      <c r="Z179" s="136" t="s">
        <v>252</v>
      </c>
      <c r="AA179" s="136" t="s">
        <v>252</v>
      </c>
      <c r="AB179" s="136" t="s">
        <v>252</v>
      </c>
      <c r="AC179" s="136">
        <v>0</v>
      </c>
      <c r="AD179" s="136" t="s">
        <v>252</v>
      </c>
      <c r="AE179" s="136" t="s">
        <v>252</v>
      </c>
      <c r="AF179" s="136" t="s">
        <v>252</v>
      </c>
      <c r="AG179" s="136" t="s">
        <v>252</v>
      </c>
      <c r="AH179" s="136" t="s">
        <v>252</v>
      </c>
      <c r="AI179" s="139" t="s">
        <v>252</v>
      </c>
      <c r="AJ179" s="148">
        <f t="shared" si="15"/>
        <v>0</v>
      </c>
    </row>
    <row r="180" spans="23:36">
      <c r="W180" s="410"/>
      <c r="X180" s="83" t="s">
        <v>34</v>
      </c>
      <c r="Y180" s="135" t="s">
        <v>252</v>
      </c>
      <c r="Z180" s="136" t="s">
        <v>252</v>
      </c>
      <c r="AA180" s="136" t="s">
        <v>252</v>
      </c>
      <c r="AB180" s="136" t="s">
        <v>252</v>
      </c>
      <c r="AC180" s="136">
        <v>0</v>
      </c>
      <c r="AD180" s="136" t="s">
        <v>252</v>
      </c>
      <c r="AE180" s="136" t="s">
        <v>252</v>
      </c>
      <c r="AF180" s="136" t="s">
        <v>252</v>
      </c>
      <c r="AG180" s="136" t="s">
        <v>252</v>
      </c>
      <c r="AH180" s="136" t="s">
        <v>252</v>
      </c>
      <c r="AI180" s="139" t="s">
        <v>252</v>
      </c>
      <c r="AJ180" s="148">
        <f t="shared" si="15"/>
        <v>0</v>
      </c>
    </row>
    <row r="181" spans="23:36">
      <c r="W181" s="410"/>
      <c r="X181" s="83" t="s">
        <v>255</v>
      </c>
      <c r="Y181" s="135" t="s">
        <v>252</v>
      </c>
      <c r="Z181" s="136" t="s">
        <v>252</v>
      </c>
      <c r="AA181" s="136" t="s">
        <v>252</v>
      </c>
      <c r="AB181" s="136" t="s">
        <v>252</v>
      </c>
      <c r="AC181" s="137">
        <v>648</v>
      </c>
      <c r="AD181" s="136" t="s">
        <v>252</v>
      </c>
      <c r="AE181" s="136" t="s">
        <v>252</v>
      </c>
      <c r="AF181" s="136" t="s">
        <v>252</v>
      </c>
      <c r="AG181" s="136" t="s">
        <v>252</v>
      </c>
      <c r="AH181" s="136" t="s">
        <v>252</v>
      </c>
      <c r="AI181" s="138">
        <v>648</v>
      </c>
      <c r="AJ181" s="148">
        <f t="shared" si="15"/>
        <v>0.64800000000000002</v>
      </c>
    </row>
    <row r="182" spans="23:36">
      <c r="W182" s="410"/>
      <c r="X182" s="83" t="s">
        <v>256</v>
      </c>
      <c r="Y182" s="135" t="s">
        <v>252</v>
      </c>
      <c r="Z182" s="136" t="s">
        <v>252</v>
      </c>
      <c r="AA182" s="136" t="s">
        <v>252</v>
      </c>
      <c r="AB182" s="136" t="s">
        <v>252</v>
      </c>
      <c r="AC182" s="136">
        <v>0</v>
      </c>
      <c r="AD182" s="136" t="s">
        <v>252</v>
      </c>
      <c r="AE182" s="136" t="s">
        <v>252</v>
      </c>
      <c r="AF182" s="136" t="s">
        <v>252</v>
      </c>
      <c r="AG182" s="136" t="s">
        <v>252</v>
      </c>
      <c r="AH182" s="136" t="s">
        <v>252</v>
      </c>
      <c r="AI182" s="139" t="s">
        <v>252</v>
      </c>
      <c r="AJ182" s="148">
        <f t="shared" si="15"/>
        <v>0</v>
      </c>
    </row>
    <row r="183" spans="23:36">
      <c r="W183" s="410"/>
      <c r="X183" s="83" t="s">
        <v>257</v>
      </c>
      <c r="Y183" s="135" t="s">
        <v>252</v>
      </c>
      <c r="Z183" s="136" t="s">
        <v>252</v>
      </c>
      <c r="AA183" s="136" t="s">
        <v>252</v>
      </c>
      <c r="AB183" s="136" t="s">
        <v>252</v>
      </c>
      <c r="AC183" s="136">
        <v>0</v>
      </c>
      <c r="AD183" s="136" t="s">
        <v>252</v>
      </c>
      <c r="AE183" s="136" t="s">
        <v>252</v>
      </c>
      <c r="AF183" s="136" t="s">
        <v>252</v>
      </c>
      <c r="AG183" s="136" t="s">
        <v>252</v>
      </c>
      <c r="AH183" s="136" t="s">
        <v>252</v>
      </c>
      <c r="AI183" s="139" t="s">
        <v>252</v>
      </c>
      <c r="AJ183" s="148">
        <f t="shared" si="15"/>
        <v>0</v>
      </c>
    </row>
    <row r="184" spans="23:36">
      <c r="W184" s="410"/>
      <c r="X184" s="83" t="s">
        <v>110</v>
      </c>
      <c r="Y184" s="135" t="s">
        <v>252</v>
      </c>
      <c r="Z184" s="136" t="s">
        <v>252</v>
      </c>
      <c r="AA184" s="136" t="s">
        <v>252</v>
      </c>
      <c r="AB184" s="136" t="s">
        <v>252</v>
      </c>
      <c r="AC184" s="136">
        <v>0</v>
      </c>
      <c r="AD184" s="136" t="s">
        <v>252</v>
      </c>
      <c r="AE184" s="136" t="s">
        <v>252</v>
      </c>
      <c r="AF184" s="136" t="s">
        <v>252</v>
      </c>
      <c r="AG184" s="136" t="s">
        <v>252</v>
      </c>
      <c r="AH184" s="136" t="s">
        <v>252</v>
      </c>
      <c r="AI184" s="139" t="s">
        <v>252</v>
      </c>
      <c r="AJ184" s="148">
        <f t="shared" si="15"/>
        <v>0</v>
      </c>
    </row>
    <row r="185" spans="23:36">
      <c r="W185" s="410"/>
      <c r="X185" s="83" t="s">
        <v>258</v>
      </c>
      <c r="Y185" s="135" t="s">
        <v>252</v>
      </c>
      <c r="Z185" s="136" t="s">
        <v>252</v>
      </c>
      <c r="AA185" s="136" t="s">
        <v>252</v>
      </c>
      <c r="AB185" s="136" t="s">
        <v>252</v>
      </c>
      <c r="AC185" s="136">
        <v>0</v>
      </c>
      <c r="AD185" s="136" t="s">
        <v>252</v>
      </c>
      <c r="AE185" s="136" t="s">
        <v>252</v>
      </c>
      <c r="AF185" s="136" t="s">
        <v>252</v>
      </c>
      <c r="AG185" s="136" t="s">
        <v>252</v>
      </c>
      <c r="AH185" s="136" t="s">
        <v>252</v>
      </c>
      <c r="AI185" s="139" t="s">
        <v>252</v>
      </c>
      <c r="AJ185" s="148">
        <f t="shared" si="15"/>
        <v>0</v>
      </c>
    </row>
    <row r="186" spans="23:36">
      <c r="W186" s="410"/>
      <c r="X186" s="83" t="s">
        <v>35</v>
      </c>
      <c r="Y186" s="135" t="s">
        <v>252</v>
      </c>
      <c r="Z186" s="136" t="s">
        <v>252</v>
      </c>
      <c r="AA186" s="136" t="s">
        <v>252</v>
      </c>
      <c r="AB186" s="136" t="s">
        <v>252</v>
      </c>
      <c r="AC186" s="136">
        <v>0</v>
      </c>
      <c r="AD186" s="136" t="s">
        <v>252</v>
      </c>
      <c r="AE186" s="136" t="s">
        <v>252</v>
      </c>
      <c r="AF186" s="136" t="s">
        <v>252</v>
      </c>
      <c r="AG186" s="136" t="s">
        <v>252</v>
      </c>
      <c r="AH186" s="136" t="s">
        <v>252</v>
      </c>
      <c r="AI186" s="139" t="s">
        <v>252</v>
      </c>
      <c r="AJ186" s="148">
        <f t="shared" si="15"/>
        <v>0</v>
      </c>
    </row>
    <row r="187" spans="23:36">
      <c r="W187" s="410"/>
      <c r="X187" s="83" t="s">
        <v>259</v>
      </c>
      <c r="Y187" s="135" t="s">
        <v>252</v>
      </c>
      <c r="Z187" s="136" t="s">
        <v>252</v>
      </c>
      <c r="AA187" s="136" t="s">
        <v>252</v>
      </c>
      <c r="AB187" s="136" t="s">
        <v>252</v>
      </c>
      <c r="AC187" s="136">
        <v>0</v>
      </c>
      <c r="AD187" s="136" t="s">
        <v>252</v>
      </c>
      <c r="AE187" s="136" t="s">
        <v>252</v>
      </c>
      <c r="AF187" s="136" t="s">
        <v>252</v>
      </c>
      <c r="AG187" s="136" t="s">
        <v>252</v>
      </c>
      <c r="AH187" s="136" t="s">
        <v>252</v>
      </c>
      <c r="AI187" s="139" t="s">
        <v>252</v>
      </c>
      <c r="AJ187" s="148">
        <f t="shared" si="15"/>
        <v>0</v>
      </c>
    </row>
    <row r="188" spans="23:36">
      <c r="W188" s="410"/>
      <c r="X188" s="83" t="s">
        <v>260</v>
      </c>
      <c r="Y188" s="135" t="s">
        <v>252</v>
      </c>
      <c r="Z188" s="136" t="s">
        <v>252</v>
      </c>
      <c r="AA188" s="136" t="s">
        <v>252</v>
      </c>
      <c r="AB188" s="136" t="s">
        <v>252</v>
      </c>
      <c r="AC188" s="136">
        <v>0</v>
      </c>
      <c r="AD188" s="136" t="s">
        <v>252</v>
      </c>
      <c r="AE188" s="136" t="s">
        <v>252</v>
      </c>
      <c r="AF188" s="136" t="s">
        <v>252</v>
      </c>
      <c r="AG188" s="136" t="s">
        <v>252</v>
      </c>
      <c r="AH188" s="136" t="s">
        <v>252</v>
      </c>
      <c r="AI188" s="139" t="s">
        <v>252</v>
      </c>
      <c r="AJ188" s="148">
        <f t="shared" si="15"/>
        <v>0</v>
      </c>
    </row>
    <row r="189" spans="23:36">
      <c r="W189" s="410"/>
      <c r="X189" s="83" t="s">
        <v>36</v>
      </c>
      <c r="Y189" s="135" t="s">
        <v>252</v>
      </c>
      <c r="Z189" s="136" t="s">
        <v>252</v>
      </c>
      <c r="AA189" s="136" t="s">
        <v>252</v>
      </c>
      <c r="AB189" s="136" t="s">
        <v>252</v>
      </c>
      <c r="AC189" s="136">
        <v>0</v>
      </c>
      <c r="AD189" s="136" t="s">
        <v>252</v>
      </c>
      <c r="AE189" s="136" t="s">
        <v>252</v>
      </c>
      <c r="AF189" s="136" t="s">
        <v>252</v>
      </c>
      <c r="AG189" s="136" t="s">
        <v>252</v>
      </c>
      <c r="AH189" s="136" t="s">
        <v>252</v>
      </c>
      <c r="AI189" s="139" t="s">
        <v>252</v>
      </c>
      <c r="AJ189" s="148">
        <f t="shared" si="15"/>
        <v>0</v>
      </c>
    </row>
    <row r="190" spans="23:36">
      <c r="W190" s="410"/>
      <c r="X190" s="83" t="s">
        <v>37</v>
      </c>
      <c r="Y190" s="135" t="s">
        <v>252</v>
      </c>
      <c r="Z190" s="136" t="s">
        <v>252</v>
      </c>
      <c r="AA190" s="136" t="s">
        <v>252</v>
      </c>
      <c r="AB190" s="136" t="s">
        <v>252</v>
      </c>
      <c r="AC190" s="136">
        <v>0</v>
      </c>
      <c r="AD190" s="136" t="s">
        <v>252</v>
      </c>
      <c r="AE190" s="136" t="s">
        <v>252</v>
      </c>
      <c r="AF190" s="136" t="s">
        <v>252</v>
      </c>
      <c r="AG190" s="136" t="s">
        <v>252</v>
      </c>
      <c r="AH190" s="136" t="s">
        <v>252</v>
      </c>
      <c r="AI190" s="139" t="s">
        <v>252</v>
      </c>
      <c r="AJ190" s="148">
        <f t="shared" si="15"/>
        <v>0</v>
      </c>
    </row>
    <row r="191" spans="23:36">
      <c r="W191" s="410"/>
      <c r="X191" s="83" t="s">
        <v>38</v>
      </c>
      <c r="Y191" s="135" t="s">
        <v>252</v>
      </c>
      <c r="Z191" s="136" t="s">
        <v>252</v>
      </c>
      <c r="AA191" s="136" t="s">
        <v>252</v>
      </c>
      <c r="AB191" s="136" t="s">
        <v>252</v>
      </c>
      <c r="AC191" s="136">
        <v>0</v>
      </c>
      <c r="AD191" s="136" t="s">
        <v>252</v>
      </c>
      <c r="AE191" s="136" t="s">
        <v>252</v>
      </c>
      <c r="AF191" s="136" t="s">
        <v>252</v>
      </c>
      <c r="AG191" s="136" t="s">
        <v>252</v>
      </c>
      <c r="AH191" s="136" t="s">
        <v>252</v>
      </c>
      <c r="AI191" s="139" t="s">
        <v>252</v>
      </c>
      <c r="AJ191" s="148">
        <f t="shared" si="15"/>
        <v>0</v>
      </c>
    </row>
    <row r="192" spans="23:36">
      <c r="W192" s="410"/>
      <c r="X192" s="83" t="s">
        <v>39</v>
      </c>
      <c r="Y192" s="135" t="s">
        <v>252</v>
      </c>
      <c r="Z192" s="136" t="s">
        <v>252</v>
      </c>
      <c r="AA192" s="136" t="s">
        <v>252</v>
      </c>
      <c r="AB192" s="136" t="s">
        <v>252</v>
      </c>
      <c r="AC192" s="136">
        <v>0</v>
      </c>
      <c r="AD192" s="136" t="s">
        <v>252</v>
      </c>
      <c r="AE192" s="136" t="s">
        <v>252</v>
      </c>
      <c r="AF192" s="136" t="s">
        <v>252</v>
      </c>
      <c r="AG192" s="136" t="s">
        <v>252</v>
      </c>
      <c r="AH192" s="136" t="s">
        <v>252</v>
      </c>
      <c r="AI192" s="139" t="s">
        <v>252</v>
      </c>
      <c r="AJ192" s="148">
        <f t="shared" si="15"/>
        <v>0</v>
      </c>
    </row>
    <row r="193" spans="23:36">
      <c r="W193" s="410"/>
      <c r="X193" s="83" t="s">
        <v>261</v>
      </c>
      <c r="Y193" s="135" t="s">
        <v>252</v>
      </c>
      <c r="Z193" s="136" t="s">
        <v>252</v>
      </c>
      <c r="AA193" s="136" t="s">
        <v>252</v>
      </c>
      <c r="AB193" s="136" t="s">
        <v>252</v>
      </c>
      <c r="AC193" s="136">
        <v>0</v>
      </c>
      <c r="AD193" s="136" t="s">
        <v>252</v>
      </c>
      <c r="AE193" s="136" t="s">
        <v>252</v>
      </c>
      <c r="AF193" s="136" t="s">
        <v>252</v>
      </c>
      <c r="AG193" s="136" t="s">
        <v>252</v>
      </c>
      <c r="AH193" s="136" t="s">
        <v>252</v>
      </c>
      <c r="AI193" s="139" t="s">
        <v>252</v>
      </c>
      <c r="AJ193" s="148">
        <f t="shared" si="15"/>
        <v>0</v>
      </c>
    </row>
    <row r="194" spans="23:36" ht="15" thickBot="1">
      <c r="W194" s="410"/>
      <c r="X194" s="83" t="s">
        <v>262</v>
      </c>
      <c r="Y194" s="135" t="s">
        <v>252</v>
      </c>
      <c r="Z194" s="136" t="s">
        <v>252</v>
      </c>
      <c r="AA194" s="136" t="s">
        <v>252</v>
      </c>
      <c r="AB194" s="136" t="s">
        <v>252</v>
      </c>
      <c r="AC194" s="136">
        <v>0</v>
      </c>
      <c r="AD194" s="136" t="s">
        <v>252</v>
      </c>
      <c r="AE194" s="136" t="s">
        <v>252</v>
      </c>
      <c r="AF194" s="136" t="s">
        <v>252</v>
      </c>
      <c r="AG194" s="136" t="s">
        <v>252</v>
      </c>
      <c r="AH194" s="136" t="s">
        <v>252</v>
      </c>
      <c r="AI194" s="139" t="s">
        <v>252</v>
      </c>
      <c r="AJ194" s="148">
        <f t="shared" si="15"/>
        <v>0</v>
      </c>
    </row>
    <row r="195" spans="23:36" ht="15" thickBot="1">
      <c r="W195" s="410"/>
      <c r="X195" s="174" t="s">
        <v>238</v>
      </c>
      <c r="Y195" s="175" t="s">
        <v>252</v>
      </c>
      <c r="Z195" s="176" t="s">
        <v>252</v>
      </c>
      <c r="AA195" s="176" t="s">
        <v>252</v>
      </c>
      <c r="AB195" s="176" t="s">
        <v>252</v>
      </c>
      <c r="AC195" s="177">
        <v>2281</v>
      </c>
      <c r="AD195" s="176" t="s">
        <v>252</v>
      </c>
      <c r="AE195" s="176" t="s">
        <v>252</v>
      </c>
      <c r="AF195" s="176" t="s">
        <v>252</v>
      </c>
      <c r="AG195" s="176" t="s">
        <v>252</v>
      </c>
      <c r="AH195" s="176" t="s">
        <v>252</v>
      </c>
      <c r="AI195" s="179">
        <v>2281</v>
      </c>
      <c r="AJ195" s="148">
        <f t="shared" si="15"/>
        <v>2.2810000000000001</v>
      </c>
    </row>
    <row r="196" spans="23:36">
      <c r="W196" s="422" t="s">
        <v>107</v>
      </c>
      <c r="X196" s="83" t="s">
        <v>251</v>
      </c>
      <c r="Y196" s="135" t="s">
        <v>252</v>
      </c>
      <c r="Z196" s="136" t="s">
        <v>252</v>
      </c>
      <c r="AA196" s="136" t="s">
        <v>252</v>
      </c>
      <c r="AB196" s="137">
        <v>1000</v>
      </c>
      <c r="AC196" s="136">
        <v>0</v>
      </c>
      <c r="AD196" s="136" t="s">
        <v>252</v>
      </c>
      <c r="AE196" s="136" t="s">
        <v>252</v>
      </c>
      <c r="AF196" s="136" t="s">
        <v>252</v>
      </c>
      <c r="AG196" s="136" t="s">
        <v>252</v>
      </c>
      <c r="AH196" s="136" t="s">
        <v>252</v>
      </c>
      <c r="AI196" s="138">
        <v>1000</v>
      </c>
      <c r="AJ196" s="148">
        <f>(AC196+AB196)/1000</f>
        <v>1</v>
      </c>
    </row>
    <row r="197" spans="23:36">
      <c r="W197" s="410"/>
      <c r="X197" s="83" t="s">
        <v>253</v>
      </c>
      <c r="Y197" s="135" t="s">
        <v>252</v>
      </c>
      <c r="Z197" s="136" t="s">
        <v>252</v>
      </c>
      <c r="AA197" s="136" t="s">
        <v>252</v>
      </c>
      <c r="AB197" s="136">
        <v>0</v>
      </c>
      <c r="AC197" s="136">
        <v>0</v>
      </c>
      <c r="AD197" s="136" t="s">
        <v>252</v>
      </c>
      <c r="AE197" s="136" t="s">
        <v>252</v>
      </c>
      <c r="AF197" s="136" t="s">
        <v>252</v>
      </c>
      <c r="AG197" s="136" t="s">
        <v>252</v>
      </c>
      <c r="AH197" s="136" t="s">
        <v>252</v>
      </c>
      <c r="AI197" s="139" t="s">
        <v>252</v>
      </c>
      <c r="AJ197" s="148">
        <f t="shared" ref="AJ197:AJ214" si="16">(AC197+AB197)/1000</f>
        <v>0</v>
      </c>
    </row>
    <row r="198" spans="23:36">
      <c r="W198" s="410"/>
      <c r="X198" s="83" t="s">
        <v>254</v>
      </c>
      <c r="Y198" s="135" t="s">
        <v>252</v>
      </c>
      <c r="Z198" s="136" t="s">
        <v>252</v>
      </c>
      <c r="AA198" s="136" t="s">
        <v>252</v>
      </c>
      <c r="AB198" s="137">
        <v>3250900</v>
      </c>
      <c r="AC198" s="136">
        <v>0</v>
      </c>
      <c r="AD198" s="136" t="s">
        <v>252</v>
      </c>
      <c r="AE198" s="136" t="s">
        <v>252</v>
      </c>
      <c r="AF198" s="136" t="s">
        <v>252</v>
      </c>
      <c r="AG198" s="136" t="s">
        <v>252</v>
      </c>
      <c r="AH198" s="136" t="s">
        <v>252</v>
      </c>
      <c r="AI198" s="138">
        <v>3250900</v>
      </c>
      <c r="AJ198" s="148">
        <f t="shared" si="16"/>
        <v>3250.9</v>
      </c>
    </row>
    <row r="199" spans="23:36">
      <c r="W199" s="410"/>
      <c r="X199" s="83" t="s">
        <v>34</v>
      </c>
      <c r="Y199" s="135" t="s">
        <v>252</v>
      </c>
      <c r="Z199" s="136" t="s">
        <v>252</v>
      </c>
      <c r="AA199" s="136" t="s">
        <v>252</v>
      </c>
      <c r="AB199" s="137">
        <v>61449.999999999985</v>
      </c>
      <c r="AC199" s="136">
        <v>0</v>
      </c>
      <c r="AD199" s="136" t="s">
        <v>252</v>
      </c>
      <c r="AE199" s="136" t="s">
        <v>252</v>
      </c>
      <c r="AF199" s="136" t="s">
        <v>252</v>
      </c>
      <c r="AG199" s="136" t="s">
        <v>252</v>
      </c>
      <c r="AH199" s="136" t="s">
        <v>252</v>
      </c>
      <c r="AI199" s="138">
        <v>61449.999999999985</v>
      </c>
      <c r="AJ199" s="148">
        <f t="shared" si="16"/>
        <v>61.449999999999989</v>
      </c>
    </row>
    <row r="200" spans="23:36">
      <c r="W200" s="410"/>
      <c r="X200" s="83" t="s">
        <v>255</v>
      </c>
      <c r="Y200" s="135" t="s">
        <v>252</v>
      </c>
      <c r="Z200" s="136" t="s">
        <v>252</v>
      </c>
      <c r="AA200" s="136" t="s">
        <v>252</v>
      </c>
      <c r="AB200" s="137">
        <v>240</v>
      </c>
      <c r="AC200" s="136">
        <v>0</v>
      </c>
      <c r="AD200" s="136" t="s">
        <v>252</v>
      </c>
      <c r="AE200" s="136" t="s">
        <v>252</v>
      </c>
      <c r="AF200" s="136" t="s">
        <v>252</v>
      </c>
      <c r="AG200" s="136" t="s">
        <v>252</v>
      </c>
      <c r="AH200" s="136" t="s">
        <v>252</v>
      </c>
      <c r="AI200" s="138">
        <v>240</v>
      </c>
      <c r="AJ200" s="148">
        <f t="shared" si="16"/>
        <v>0.24</v>
      </c>
    </row>
    <row r="201" spans="23:36">
      <c r="W201" s="410"/>
      <c r="X201" s="83" t="s">
        <v>256</v>
      </c>
      <c r="Y201" s="135" t="s">
        <v>252</v>
      </c>
      <c r="Z201" s="136" t="s">
        <v>252</v>
      </c>
      <c r="AA201" s="136" t="s">
        <v>252</v>
      </c>
      <c r="AB201" s="136">
        <v>0</v>
      </c>
      <c r="AC201" s="137">
        <v>1500</v>
      </c>
      <c r="AD201" s="136" t="s">
        <v>252</v>
      </c>
      <c r="AE201" s="136" t="s">
        <v>252</v>
      </c>
      <c r="AF201" s="136" t="s">
        <v>252</v>
      </c>
      <c r="AG201" s="136" t="s">
        <v>252</v>
      </c>
      <c r="AH201" s="136" t="s">
        <v>252</v>
      </c>
      <c r="AI201" s="138">
        <v>1500</v>
      </c>
      <c r="AJ201" s="148">
        <f t="shared" si="16"/>
        <v>1.5</v>
      </c>
    </row>
    <row r="202" spans="23:36">
      <c r="W202" s="410"/>
      <c r="X202" s="83" t="s">
        <v>257</v>
      </c>
      <c r="Y202" s="135" t="s">
        <v>252</v>
      </c>
      <c r="Z202" s="136" t="s">
        <v>252</v>
      </c>
      <c r="AA202" s="136" t="s">
        <v>252</v>
      </c>
      <c r="AB202" s="137">
        <v>300</v>
      </c>
      <c r="AC202" s="137">
        <v>76340</v>
      </c>
      <c r="AD202" s="136" t="s">
        <v>252</v>
      </c>
      <c r="AE202" s="136" t="s">
        <v>252</v>
      </c>
      <c r="AF202" s="136" t="s">
        <v>252</v>
      </c>
      <c r="AG202" s="136" t="s">
        <v>252</v>
      </c>
      <c r="AH202" s="136" t="s">
        <v>252</v>
      </c>
      <c r="AI202" s="138">
        <v>76640</v>
      </c>
      <c r="AJ202" s="148">
        <f t="shared" si="16"/>
        <v>76.64</v>
      </c>
    </row>
    <row r="203" spans="23:36">
      <c r="W203" s="410"/>
      <c r="X203" s="83" t="s">
        <v>110</v>
      </c>
      <c r="Y203" s="135" t="s">
        <v>252</v>
      </c>
      <c r="Z203" s="136" t="s">
        <v>252</v>
      </c>
      <c r="AA203" s="136" t="s">
        <v>252</v>
      </c>
      <c r="AB203" s="137">
        <v>12815</v>
      </c>
      <c r="AC203" s="136">
        <v>0</v>
      </c>
      <c r="AD203" s="136" t="s">
        <v>252</v>
      </c>
      <c r="AE203" s="136" t="s">
        <v>252</v>
      </c>
      <c r="AF203" s="136" t="s">
        <v>252</v>
      </c>
      <c r="AG203" s="136" t="s">
        <v>252</v>
      </c>
      <c r="AH203" s="136" t="s">
        <v>252</v>
      </c>
      <c r="AI203" s="138">
        <v>12815</v>
      </c>
      <c r="AJ203" s="148">
        <f t="shared" si="16"/>
        <v>12.815</v>
      </c>
    </row>
    <row r="204" spans="23:36">
      <c r="W204" s="410"/>
      <c r="X204" s="83" t="s">
        <v>258</v>
      </c>
      <c r="Y204" s="135" t="s">
        <v>252</v>
      </c>
      <c r="Z204" s="136" t="s">
        <v>252</v>
      </c>
      <c r="AA204" s="136" t="s">
        <v>252</v>
      </c>
      <c r="AB204" s="136">
        <v>0</v>
      </c>
      <c r="AC204" s="136">
        <v>0</v>
      </c>
      <c r="AD204" s="136" t="s">
        <v>252</v>
      </c>
      <c r="AE204" s="136" t="s">
        <v>252</v>
      </c>
      <c r="AF204" s="136" t="s">
        <v>252</v>
      </c>
      <c r="AG204" s="136" t="s">
        <v>252</v>
      </c>
      <c r="AH204" s="136" t="s">
        <v>252</v>
      </c>
      <c r="AI204" s="139" t="s">
        <v>252</v>
      </c>
      <c r="AJ204" s="148">
        <f t="shared" si="16"/>
        <v>0</v>
      </c>
    </row>
    <row r="205" spans="23:36">
      <c r="W205" s="410"/>
      <c r="X205" s="83" t="s">
        <v>35</v>
      </c>
      <c r="Y205" s="135" t="s">
        <v>252</v>
      </c>
      <c r="Z205" s="136" t="s">
        <v>252</v>
      </c>
      <c r="AA205" s="136" t="s">
        <v>252</v>
      </c>
      <c r="AB205" s="137">
        <v>240399.99999999997</v>
      </c>
      <c r="AC205" s="136">
        <v>0</v>
      </c>
      <c r="AD205" s="136" t="s">
        <v>252</v>
      </c>
      <c r="AE205" s="136" t="s">
        <v>252</v>
      </c>
      <c r="AF205" s="136" t="s">
        <v>252</v>
      </c>
      <c r="AG205" s="136" t="s">
        <v>252</v>
      </c>
      <c r="AH205" s="136" t="s">
        <v>252</v>
      </c>
      <c r="AI205" s="138">
        <v>240399.99999999997</v>
      </c>
      <c r="AJ205" s="148">
        <f t="shared" si="16"/>
        <v>240.39999999999998</v>
      </c>
    </row>
    <row r="206" spans="23:36">
      <c r="W206" s="410"/>
      <c r="X206" s="83" t="s">
        <v>259</v>
      </c>
      <c r="Y206" s="135" t="s">
        <v>252</v>
      </c>
      <c r="Z206" s="136" t="s">
        <v>252</v>
      </c>
      <c r="AA206" s="136" t="s">
        <v>252</v>
      </c>
      <c r="AB206" s="137">
        <v>34319.999999999993</v>
      </c>
      <c r="AC206" s="136">
        <v>0</v>
      </c>
      <c r="AD206" s="136" t="s">
        <v>252</v>
      </c>
      <c r="AE206" s="136" t="s">
        <v>252</v>
      </c>
      <c r="AF206" s="136" t="s">
        <v>252</v>
      </c>
      <c r="AG206" s="136" t="s">
        <v>252</v>
      </c>
      <c r="AH206" s="136" t="s">
        <v>252</v>
      </c>
      <c r="AI206" s="138">
        <v>34319.999999999993</v>
      </c>
      <c r="AJ206" s="148">
        <f t="shared" si="16"/>
        <v>34.319999999999993</v>
      </c>
    </row>
    <row r="207" spans="23:36">
      <c r="W207" s="410"/>
      <c r="X207" s="83" t="s">
        <v>260</v>
      </c>
      <c r="Y207" s="135" t="s">
        <v>252</v>
      </c>
      <c r="Z207" s="136" t="s">
        <v>252</v>
      </c>
      <c r="AA207" s="136" t="s">
        <v>252</v>
      </c>
      <c r="AB207" s="137">
        <v>41980</v>
      </c>
      <c r="AC207" s="136">
        <v>0</v>
      </c>
      <c r="AD207" s="136" t="s">
        <v>252</v>
      </c>
      <c r="AE207" s="136" t="s">
        <v>252</v>
      </c>
      <c r="AF207" s="136" t="s">
        <v>252</v>
      </c>
      <c r="AG207" s="136" t="s">
        <v>252</v>
      </c>
      <c r="AH207" s="136" t="s">
        <v>252</v>
      </c>
      <c r="AI207" s="138">
        <v>41980</v>
      </c>
      <c r="AJ207" s="148">
        <f t="shared" si="16"/>
        <v>41.98</v>
      </c>
    </row>
    <row r="208" spans="23:36">
      <c r="W208" s="410"/>
      <c r="X208" s="83" t="s">
        <v>36</v>
      </c>
      <c r="Y208" s="135" t="s">
        <v>252</v>
      </c>
      <c r="Z208" s="136" t="s">
        <v>252</v>
      </c>
      <c r="AA208" s="136" t="s">
        <v>252</v>
      </c>
      <c r="AB208" s="137">
        <v>3500</v>
      </c>
      <c r="AC208" s="137">
        <v>1000</v>
      </c>
      <c r="AD208" s="136" t="s">
        <v>252</v>
      </c>
      <c r="AE208" s="136" t="s">
        <v>252</v>
      </c>
      <c r="AF208" s="136" t="s">
        <v>252</v>
      </c>
      <c r="AG208" s="136" t="s">
        <v>252</v>
      </c>
      <c r="AH208" s="136" t="s">
        <v>252</v>
      </c>
      <c r="AI208" s="138">
        <v>4500</v>
      </c>
      <c r="AJ208" s="148">
        <f t="shared" si="16"/>
        <v>4.5</v>
      </c>
    </row>
    <row r="209" spans="23:37">
      <c r="W209" s="410"/>
      <c r="X209" s="83" t="s">
        <v>37</v>
      </c>
      <c r="Y209" s="135" t="s">
        <v>252</v>
      </c>
      <c r="Z209" s="136" t="s">
        <v>252</v>
      </c>
      <c r="AA209" s="136" t="s">
        <v>252</v>
      </c>
      <c r="AB209" s="136">
        <v>0</v>
      </c>
      <c r="AC209" s="136">
        <v>0</v>
      </c>
      <c r="AD209" s="136" t="s">
        <v>252</v>
      </c>
      <c r="AE209" s="136" t="s">
        <v>252</v>
      </c>
      <c r="AF209" s="136" t="s">
        <v>252</v>
      </c>
      <c r="AG209" s="136" t="s">
        <v>252</v>
      </c>
      <c r="AH209" s="136" t="s">
        <v>252</v>
      </c>
      <c r="AI209" s="139" t="s">
        <v>252</v>
      </c>
      <c r="AJ209" s="148">
        <f t="shared" si="16"/>
        <v>0</v>
      </c>
    </row>
    <row r="210" spans="23:37">
      <c r="W210" s="410"/>
      <c r="X210" s="83" t="s">
        <v>38</v>
      </c>
      <c r="Y210" s="135" t="s">
        <v>252</v>
      </c>
      <c r="Z210" s="136" t="s">
        <v>252</v>
      </c>
      <c r="AA210" s="136" t="s">
        <v>252</v>
      </c>
      <c r="AB210" s="136">
        <v>0</v>
      </c>
      <c r="AC210" s="136">
        <v>0</v>
      </c>
      <c r="AD210" s="136" t="s">
        <v>252</v>
      </c>
      <c r="AE210" s="136" t="s">
        <v>252</v>
      </c>
      <c r="AF210" s="136" t="s">
        <v>252</v>
      </c>
      <c r="AG210" s="136" t="s">
        <v>252</v>
      </c>
      <c r="AH210" s="136" t="s">
        <v>252</v>
      </c>
      <c r="AI210" s="139" t="s">
        <v>252</v>
      </c>
      <c r="AJ210" s="148">
        <f t="shared" si="16"/>
        <v>0</v>
      </c>
    </row>
    <row r="211" spans="23:37">
      <c r="W211" s="410"/>
      <c r="X211" s="83" t="s">
        <v>39</v>
      </c>
      <c r="Y211" s="135" t="s">
        <v>252</v>
      </c>
      <c r="Z211" s="136" t="s">
        <v>252</v>
      </c>
      <c r="AA211" s="136" t="s">
        <v>252</v>
      </c>
      <c r="AB211" s="136">
        <v>0</v>
      </c>
      <c r="AC211" s="136">
        <v>0</v>
      </c>
      <c r="AD211" s="136" t="s">
        <v>252</v>
      </c>
      <c r="AE211" s="136" t="s">
        <v>252</v>
      </c>
      <c r="AF211" s="136" t="s">
        <v>252</v>
      </c>
      <c r="AG211" s="136" t="s">
        <v>252</v>
      </c>
      <c r="AH211" s="136" t="s">
        <v>252</v>
      </c>
      <c r="AI211" s="139" t="s">
        <v>252</v>
      </c>
      <c r="AJ211" s="148">
        <f t="shared" si="16"/>
        <v>0</v>
      </c>
    </row>
    <row r="212" spans="23:37">
      <c r="W212" s="410"/>
      <c r="X212" s="83" t="s">
        <v>261</v>
      </c>
      <c r="Y212" s="135" t="s">
        <v>252</v>
      </c>
      <c r="Z212" s="136" t="s">
        <v>252</v>
      </c>
      <c r="AA212" s="136" t="s">
        <v>252</v>
      </c>
      <c r="AB212" s="137">
        <v>122360</v>
      </c>
      <c r="AC212" s="136">
        <v>0</v>
      </c>
      <c r="AD212" s="136" t="s">
        <v>252</v>
      </c>
      <c r="AE212" s="136" t="s">
        <v>252</v>
      </c>
      <c r="AF212" s="136" t="s">
        <v>252</v>
      </c>
      <c r="AG212" s="136" t="s">
        <v>252</v>
      </c>
      <c r="AH212" s="136" t="s">
        <v>252</v>
      </c>
      <c r="AI212" s="138">
        <v>122360</v>
      </c>
      <c r="AJ212" s="148">
        <f t="shared" si="16"/>
        <v>122.36</v>
      </c>
    </row>
    <row r="213" spans="23:37" ht="15" thickBot="1">
      <c r="W213" s="410"/>
      <c r="X213" s="83" t="s">
        <v>262</v>
      </c>
      <c r="Y213" s="135" t="s">
        <v>252</v>
      </c>
      <c r="Z213" s="136" t="s">
        <v>252</v>
      </c>
      <c r="AA213" s="136" t="s">
        <v>252</v>
      </c>
      <c r="AB213" s="136">
        <v>0</v>
      </c>
      <c r="AC213" s="136">
        <v>0</v>
      </c>
      <c r="AD213" s="136" t="s">
        <v>252</v>
      </c>
      <c r="AE213" s="136" t="s">
        <v>252</v>
      </c>
      <c r="AF213" s="136" t="s">
        <v>252</v>
      </c>
      <c r="AG213" s="136" t="s">
        <v>252</v>
      </c>
      <c r="AH213" s="136" t="s">
        <v>252</v>
      </c>
      <c r="AI213" s="139" t="s">
        <v>252</v>
      </c>
      <c r="AJ213" s="148">
        <f t="shared" si="16"/>
        <v>0</v>
      </c>
    </row>
    <row r="214" spans="23:37" ht="15" thickBot="1">
      <c r="W214" s="410"/>
      <c r="X214" s="174" t="s">
        <v>238</v>
      </c>
      <c r="Y214" s="175" t="s">
        <v>252</v>
      </c>
      <c r="Z214" s="176" t="s">
        <v>252</v>
      </c>
      <c r="AA214" s="176" t="s">
        <v>252</v>
      </c>
      <c r="AB214" s="177">
        <v>3769265.0000000005</v>
      </c>
      <c r="AC214" s="177">
        <v>78840</v>
      </c>
      <c r="AD214" s="176" t="s">
        <v>252</v>
      </c>
      <c r="AE214" s="176" t="s">
        <v>252</v>
      </c>
      <c r="AF214" s="176" t="s">
        <v>252</v>
      </c>
      <c r="AG214" s="176" t="s">
        <v>252</v>
      </c>
      <c r="AH214" s="176" t="s">
        <v>252</v>
      </c>
      <c r="AI214" s="179">
        <v>3848105.0000000028</v>
      </c>
      <c r="AJ214" s="148">
        <f t="shared" si="16"/>
        <v>3848.1050000000005</v>
      </c>
    </row>
    <row r="215" spans="23:37">
      <c r="W215" s="422" t="s">
        <v>223</v>
      </c>
      <c r="X215" s="83" t="s">
        <v>251</v>
      </c>
      <c r="Y215" s="135" t="s">
        <v>252</v>
      </c>
      <c r="Z215" s="136" t="s">
        <v>252</v>
      </c>
      <c r="AA215" s="136">
        <v>0</v>
      </c>
      <c r="AB215" s="137">
        <v>130253.00000000001</v>
      </c>
      <c r="AC215" s="136">
        <v>0</v>
      </c>
      <c r="AD215" s="136">
        <v>0</v>
      </c>
      <c r="AE215" s="136" t="s">
        <v>252</v>
      </c>
      <c r="AF215" s="136" t="s">
        <v>252</v>
      </c>
      <c r="AG215" s="136" t="s">
        <v>252</v>
      </c>
      <c r="AH215" s="136" t="s">
        <v>252</v>
      </c>
      <c r="AI215" s="138">
        <v>130253.00000000001</v>
      </c>
      <c r="AJ215" s="148">
        <f>(AB215+AC215)/1000</f>
        <v>130.25300000000001</v>
      </c>
      <c r="AK215" s="148">
        <f>AJ215+AD215+AA215</f>
        <v>130.25300000000001</v>
      </c>
    </row>
    <row r="216" spans="23:37">
      <c r="W216" s="410"/>
      <c r="X216" s="83" t="s">
        <v>253</v>
      </c>
      <c r="Y216" s="135" t="s">
        <v>252</v>
      </c>
      <c r="Z216" s="136" t="s">
        <v>252</v>
      </c>
      <c r="AA216" s="136">
        <v>0</v>
      </c>
      <c r="AB216" s="137">
        <v>434819.99999999988</v>
      </c>
      <c r="AC216" s="136">
        <v>0</v>
      </c>
      <c r="AD216" s="136">
        <v>0</v>
      </c>
      <c r="AE216" s="136" t="s">
        <v>252</v>
      </c>
      <c r="AF216" s="136" t="s">
        <v>252</v>
      </c>
      <c r="AG216" s="136" t="s">
        <v>252</v>
      </c>
      <c r="AH216" s="136" t="s">
        <v>252</v>
      </c>
      <c r="AI216" s="138">
        <v>513132.99999999983</v>
      </c>
      <c r="AJ216" s="148">
        <f t="shared" ref="AJ216:AJ233" si="17">(AB216+AC216)/1000</f>
        <v>434.81999999999988</v>
      </c>
      <c r="AK216" s="148">
        <f t="shared" ref="AK216:AK233" si="18">AJ216+AD216+AA216</f>
        <v>434.81999999999988</v>
      </c>
    </row>
    <row r="217" spans="23:37">
      <c r="W217" s="410"/>
      <c r="X217" s="83" t="s">
        <v>254</v>
      </c>
      <c r="Y217" s="135" t="s">
        <v>252</v>
      </c>
      <c r="Z217" s="136" t="s">
        <v>252</v>
      </c>
      <c r="AA217" s="136">
        <v>0</v>
      </c>
      <c r="AB217" s="137">
        <v>444037.00000000012</v>
      </c>
      <c r="AC217" s="137">
        <v>2000</v>
      </c>
      <c r="AD217" s="137">
        <v>1</v>
      </c>
      <c r="AE217" s="136" t="s">
        <v>252</v>
      </c>
      <c r="AF217" s="136" t="s">
        <v>252</v>
      </c>
      <c r="AG217" s="136" t="s">
        <v>252</v>
      </c>
      <c r="AH217" s="136" t="s">
        <v>252</v>
      </c>
      <c r="AI217" s="138">
        <v>446037.99999999971</v>
      </c>
      <c r="AJ217" s="148">
        <f t="shared" si="17"/>
        <v>446.03700000000009</v>
      </c>
      <c r="AK217" s="148">
        <f t="shared" si="18"/>
        <v>447.03700000000009</v>
      </c>
    </row>
    <row r="218" spans="23:37">
      <c r="W218" s="410"/>
      <c r="X218" s="83" t="s">
        <v>34</v>
      </c>
      <c r="Y218" s="135" t="s">
        <v>252</v>
      </c>
      <c r="Z218" s="136" t="s">
        <v>252</v>
      </c>
      <c r="AA218" s="136">
        <v>0</v>
      </c>
      <c r="AB218" s="137">
        <v>68933</v>
      </c>
      <c r="AC218" s="137">
        <v>32955</v>
      </c>
      <c r="AD218" s="136">
        <v>0</v>
      </c>
      <c r="AE218" s="136" t="s">
        <v>252</v>
      </c>
      <c r="AF218" s="136" t="s">
        <v>252</v>
      </c>
      <c r="AG218" s="136" t="s">
        <v>252</v>
      </c>
      <c r="AH218" s="136" t="s">
        <v>252</v>
      </c>
      <c r="AI218" s="138">
        <v>101887.99999999999</v>
      </c>
      <c r="AJ218" s="148">
        <f t="shared" si="17"/>
        <v>101.88800000000001</v>
      </c>
      <c r="AK218" s="148">
        <f t="shared" si="18"/>
        <v>101.88800000000001</v>
      </c>
    </row>
    <row r="219" spans="23:37">
      <c r="W219" s="410"/>
      <c r="X219" s="83" t="s">
        <v>255</v>
      </c>
      <c r="Y219" s="135" t="s">
        <v>252</v>
      </c>
      <c r="Z219" s="136" t="s">
        <v>252</v>
      </c>
      <c r="AA219" s="136">
        <v>0</v>
      </c>
      <c r="AB219" s="137">
        <v>34865.000000000007</v>
      </c>
      <c r="AC219" s="137">
        <v>31949.999999999993</v>
      </c>
      <c r="AD219" s="137">
        <v>6</v>
      </c>
      <c r="AE219" s="136" t="s">
        <v>252</v>
      </c>
      <c r="AF219" s="136" t="s">
        <v>252</v>
      </c>
      <c r="AG219" s="136" t="s">
        <v>252</v>
      </c>
      <c r="AH219" s="136" t="s">
        <v>252</v>
      </c>
      <c r="AI219" s="138">
        <v>66821</v>
      </c>
      <c r="AJ219" s="148">
        <f t="shared" si="17"/>
        <v>66.814999999999998</v>
      </c>
      <c r="AK219" s="148">
        <f t="shared" si="18"/>
        <v>72.814999999999998</v>
      </c>
    </row>
    <row r="220" spans="23:37">
      <c r="W220" s="410"/>
      <c r="X220" s="83" t="s">
        <v>256</v>
      </c>
      <c r="Y220" s="135" t="s">
        <v>252</v>
      </c>
      <c r="Z220" s="136" t="s">
        <v>252</v>
      </c>
      <c r="AA220" s="136">
        <v>0</v>
      </c>
      <c r="AB220" s="136">
        <v>0</v>
      </c>
      <c r="AC220" s="137">
        <v>1399206</v>
      </c>
      <c r="AD220" s="136">
        <v>0</v>
      </c>
      <c r="AE220" s="136" t="s">
        <v>252</v>
      </c>
      <c r="AF220" s="136" t="s">
        <v>252</v>
      </c>
      <c r="AG220" s="136" t="s">
        <v>252</v>
      </c>
      <c r="AH220" s="136" t="s">
        <v>252</v>
      </c>
      <c r="AI220" s="138">
        <v>1399206</v>
      </c>
      <c r="AJ220" s="148">
        <f t="shared" si="17"/>
        <v>1399.2059999999999</v>
      </c>
      <c r="AK220" s="148">
        <f t="shared" si="18"/>
        <v>1399.2059999999999</v>
      </c>
    </row>
    <row r="221" spans="23:37">
      <c r="W221" s="410"/>
      <c r="X221" s="83" t="s">
        <v>257</v>
      </c>
      <c r="Y221" s="135" t="s">
        <v>252</v>
      </c>
      <c r="Z221" s="136" t="s">
        <v>252</v>
      </c>
      <c r="AA221" s="136">
        <v>0</v>
      </c>
      <c r="AB221" s="137">
        <v>116257.00000000001</v>
      </c>
      <c r="AC221" s="137">
        <v>640651</v>
      </c>
      <c r="AD221" s="136">
        <v>0</v>
      </c>
      <c r="AE221" s="136" t="s">
        <v>252</v>
      </c>
      <c r="AF221" s="136" t="s">
        <v>252</v>
      </c>
      <c r="AG221" s="136" t="s">
        <v>252</v>
      </c>
      <c r="AH221" s="136" t="s">
        <v>252</v>
      </c>
      <c r="AI221" s="138">
        <v>756908</v>
      </c>
      <c r="AJ221" s="148">
        <f t="shared" si="17"/>
        <v>756.90800000000002</v>
      </c>
      <c r="AK221" s="148">
        <f t="shared" si="18"/>
        <v>756.90800000000002</v>
      </c>
    </row>
    <row r="222" spans="23:37">
      <c r="W222" s="410"/>
      <c r="X222" s="83" t="s">
        <v>110</v>
      </c>
      <c r="Y222" s="135" t="s">
        <v>252</v>
      </c>
      <c r="Z222" s="136" t="s">
        <v>252</v>
      </c>
      <c r="AA222" s="137">
        <v>5120</v>
      </c>
      <c r="AB222" s="137">
        <v>352837.99999999988</v>
      </c>
      <c r="AC222" s="137">
        <v>487451.00000000006</v>
      </c>
      <c r="AD222" s="137">
        <v>7</v>
      </c>
      <c r="AE222" s="136" t="s">
        <v>252</v>
      </c>
      <c r="AF222" s="136" t="s">
        <v>252</v>
      </c>
      <c r="AG222" s="136" t="s">
        <v>252</v>
      </c>
      <c r="AH222" s="136" t="s">
        <v>252</v>
      </c>
      <c r="AI222" s="138">
        <v>845416.00000000035</v>
      </c>
      <c r="AJ222" s="148">
        <f t="shared" si="17"/>
        <v>840.28899999999999</v>
      </c>
      <c r="AK222" s="148">
        <f t="shared" si="18"/>
        <v>5967.2889999999998</v>
      </c>
    </row>
    <row r="223" spans="23:37">
      <c r="W223" s="410"/>
      <c r="X223" s="83" t="s">
        <v>258</v>
      </c>
      <c r="Y223" s="135" t="s">
        <v>252</v>
      </c>
      <c r="Z223" s="136" t="s">
        <v>252</v>
      </c>
      <c r="AA223" s="136">
        <v>0</v>
      </c>
      <c r="AB223" s="137">
        <v>282427.00000000006</v>
      </c>
      <c r="AC223" s="137">
        <v>8760</v>
      </c>
      <c r="AD223" s="136">
        <v>0</v>
      </c>
      <c r="AE223" s="136" t="s">
        <v>252</v>
      </c>
      <c r="AF223" s="136" t="s">
        <v>252</v>
      </c>
      <c r="AG223" s="136" t="s">
        <v>252</v>
      </c>
      <c r="AH223" s="136" t="s">
        <v>252</v>
      </c>
      <c r="AI223" s="138">
        <v>291187.00000000006</v>
      </c>
      <c r="AJ223" s="148">
        <f t="shared" si="17"/>
        <v>291.18700000000007</v>
      </c>
      <c r="AK223" s="148">
        <f t="shared" si="18"/>
        <v>291.18700000000007</v>
      </c>
    </row>
    <row r="224" spans="23:37">
      <c r="W224" s="410"/>
      <c r="X224" s="83" t="s">
        <v>35</v>
      </c>
      <c r="Y224" s="135" t="s">
        <v>252</v>
      </c>
      <c r="Z224" s="136" t="s">
        <v>252</v>
      </c>
      <c r="AA224" s="136">
        <v>0</v>
      </c>
      <c r="AB224" s="137">
        <v>196977</v>
      </c>
      <c r="AC224" s="137">
        <v>33939</v>
      </c>
      <c r="AD224" s="136">
        <v>0</v>
      </c>
      <c r="AE224" s="136" t="s">
        <v>252</v>
      </c>
      <c r="AF224" s="136" t="s">
        <v>252</v>
      </c>
      <c r="AG224" s="136" t="s">
        <v>252</v>
      </c>
      <c r="AH224" s="136" t="s">
        <v>252</v>
      </c>
      <c r="AI224" s="138">
        <v>230916</v>
      </c>
      <c r="AJ224" s="148">
        <f t="shared" si="17"/>
        <v>230.916</v>
      </c>
      <c r="AK224" s="148">
        <f t="shared" si="18"/>
        <v>230.916</v>
      </c>
    </row>
    <row r="225" spans="23:37">
      <c r="W225" s="410"/>
      <c r="X225" s="83" t="s">
        <v>259</v>
      </c>
      <c r="Y225" s="135" t="s">
        <v>252</v>
      </c>
      <c r="Z225" s="136" t="s">
        <v>252</v>
      </c>
      <c r="AA225" s="136">
        <v>0</v>
      </c>
      <c r="AB225" s="137">
        <v>112810.99999999999</v>
      </c>
      <c r="AC225" s="136">
        <v>0</v>
      </c>
      <c r="AD225" s="136">
        <v>0</v>
      </c>
      <c r="AE225" s="136" t="s">
        <v>252</v>
      </c>
      <c r="AF225" s="136" t="s">
        <v>252</v>
      </c>
      <c r="AG225" s="136" t="s">
        <v>252</v>
      </c>
      <c r="AH225" s="136" t="s">
        <v>252</v>
      </c>
      <c r="AI225" s="138">
        <v>112810.99999999999</v>
      </c>
      <c r="AJ225" s="148">
        <f t="shared" si="17"/>
        <v>112.81099999999998</v>
      </c>
      <c r="AK225" s="148">
        <f t="shared" si="18"/>
        <v>112.81099999999998</v>
      </c>
    </row>
    <row r="226" spans="23:37">
      <c r="W226" s="410"/>
      <c r="X226" s="83" t="s">
        <v>260</v>
      </c>
      <c r="Y226" s="135" t="s">
        <v>252</v>
      </c>
      <c r="Z226" s="136" t="s">
        <v>252</v>
      </c>
      <c r="AA226" s="136">
        <v>0</v>
      </c>
      <c r="AB226" s="137">
        <v>1101293</v>
      </c>
      <c r="AC226" s="137">
        <v>606081</v>
      </c>
      <c r="AD226" s="136">
        <v>0</v>
      </c>
      <c r="AE226" s="136" t="s">
        <v>252</v>
      </c>
      <c r="AF226" s="136" t="s">
        <v>252</v>
      </c>
      <c r="AG226" s="136" t="s">
        <v>252</v>
      </c>
      <c r="AH226" s="136" t="s">
        <v>252</v>
      </c>
      <c r="AI226" s="138">
        <v>1707373.9999999998</v>
      </c>
      <c r="AJ226" s="148">
        <f t="shared" si="17"/>
        <v>1707.374</v>
      </c>
      <c r="AK226" s="148">
        <f t="shared" si="18"/>
        <v>1707.374</v>
      </c>
    </row>
    <row r="227" spans="23:37">
      <c r="W227" s="410"/>
      <c r="X227" s="83" t="s">
        <v>36</v>
      </c>
      <c r="Y227" s="135" t="s">
        <v>252</v>
      </c>
      <c r="Z227" s="136" t="s">
        <v>252</v>
      </c>
      <c r="AA227" s="136">
        <v>0</v>
      </c>
      <c r="AB227" s="137">
        <v>56430</v>
      </c>
      <c r="AC227" s="137">
        <v>107130</v>
      </c>
      <c r="AD227" s="136">
        <v>0</v>
      </c>
      <c r="AE227" s="136" t="s">
        <v>252</v>
      </c>
      <c r="AF227" s="136" t="s">
        <v>252</v>
      </c>
      <c r="AG227" s="136" t="s">
        <v>252</v>
      </c>
      <c r="AH227" s="136" t="s">
        <v>252</v>
      </c>
      <c r="AI227" s="138">
        <v>163560</v>
      </c>
      <c r="AJ227" s="148">
        <f t="shared" si="17"/>
        <v>163.56</v>
      </c>
      <c r="AK227" s="148">
        <f t="shared" si="18"/>
        <v>163.56</v>
      </c>
    </row>
    <row r="228" spans="23:37">
      <c r="W228" s="410"/>
      <c r="X228" s="83" t="s">
        <v>37</v>
      </c>
      <c r="Y228" s="135" t="s">
        <v>252</v>
      </c>
      <c r="Z228" s="136" t="s">
        <v>252</v>
      </c>
      <c r="AA228" s="136">
        <v>0</v>
      </c>
      <c r="AB228" s="137">
        <v>239201</v>
      </c>
      <c r="AC228" s="136">
        <v>0</v>
      </c>
      <c r="AD228" s="136">
        <v>0</v>
      </c>
      <c r="AE228" s="136" t="s">
        <v>252</v>
      </c>
      <c r="AF228" s="136" t="s">
        <v>252</v>
      </c>
      <c r="AG228" s="136" t="s">
        <v>252</v>
      </c>
      <c r="AH228" s="136" t="s">
        <v>252</v>
      </c>
      <c r="AI228" s="138">
        <v>239201</v>
      </c>
      <c r="AJ228" s="148">
        <f t="shared" si="17"/>
        <v>239.20099999999999</v>
      </c>
      <c r="AK228" s="148">
        <f t="shared" si="18"/>
        <v>239.20099999999999</v>
      </c>
    </row>
    <row r="229" spans="23:37">
      <c r="W229" s="410"/>
      <c r="X229" s="83" t="s">
        <v>38</v>
      </c>
      <c r="Y229" s="135" t="s">
        <v>252</v>
      </c>
      <c r="Z229" s="136" t="s">
        <v>252</v>
      </c>
      <c r="AA229" s="136">
        <v>0</v>
      </c>
      <c r="AB229" s="137">
        <v>243937.99999999997</v>
      </c>
      <c r="AC229" s="137">
        <v>4880</v>
      </c>
      <c r="AD229" s="136">
        <v>0</v>
      </c>
      <c r="AE229" s="136" t="s">
        <v>252</v>
      </c>
      <c r="AF229" s="136" t="s">
        <v>252</v>
      </c>
      <c r="AG229" s="136" t="s">
        <v>252</v>
      </c>
      <c r="AH229" s="136" t="s">
        <v>252</v>
      </c>
      <c r="AI229" s="138">
        <v>248817.99999999991</v>
      </c>
      <c r="AJ229" s="148">
        <f t="shared" si="17"/>
        <v>248.81799999999998</v>
      </c>
      <c r="AK229" s="148">
        <f t="shared" si="18"/>
        <v>248.81799999999998</v>
      </c>
    </row>
    <row r="230" spans="23:37">
      <c r="W230" s="410"/>
      <c r="X230" s="83" t="s">
        <v>39</v>
      </c>
      <c r="Y230" s="135" t="s">
        <v>252</v>
      </c>
      <c r="Z230" s="136" t="s">
        <v>252</v>
      </c>
      <c r="AA230" s="136">
        <v>0</v>
      </c>
      <c r="AB230" s="137">
        <v>44009</v>
      </c>
      <c r="AC230" s="137">
        <v>15000.000000000002</v>
      </c>
      <c r="AD230" s="136">
        <v>0</v>
      </c>
      <c r="AE230" s="136" t="s">
        <v>252</v>
      </c>
      <c r="AF230" s="136" t="s">
        <v>252</v>
      </c>
      <c r="AG230" s="136" t="s">
        <v>252</v>
      </c>
      <c r="AH230" s="136" t="s">
        <v>252</v>
      </c>
      <c r="AI230" s="138">
        <v>59009.000000000015</v>
      </c>
      <c r="AJ230" s="148">
        <f t="shared" si="17"/>
        <v>59.009</v>
      </c>
      <c r="AK230" s="148">
        <f t="shared" si="18"/>
        <v>59.009</v>
      </c>
    </row>
    <row r="231" spans="23:37">
      <c r="W231" s="410"/>
      <c r="X231" s="83" t="s">
        <v>261</v>
      </c>
      <c r="Y231" s="135" t="s">
        <v>252</v>
      </c>
      <c r="Z231" s="136" t="s">
        <v>252</v>
      </c>
      <c r="AA231" s="136">
        <v>0</v>
      </c>
      <c r="AB231" s="137">
        <v>712861</v>
      </c>
      <c r="AC231" s="137">
        <v>3660</v>
      </c>
      <c r="AD231" s="136">
        <v>0</v>
      </c>
      <c r="AE231" s="136" t="s">
        <v>252</v>
      </c>
      <c r="AF231" s="136" t="s">
        <v>252</v>
      </c>
      <c r="AG231" s="136" t="s">
        <v>252</v>
      </c>
      <c r="AH231" s="136" t="s">
        <v>252</v>
      </c>
      <c r="AI231" s="138">
        <v>716520.99999999988</v>
      </c>
      <c r="AJ231" s="148">
        <f t="shared" si="17"/>
        <v>716.52099999999996</v>
      </c>
      <c r="AK231" s="148">
        <f t="shared" si="18"/>
        <v>716.52099999999996</v>
      </c>
    </row>
    <row r="232" spans="23:37" ht="15" thickBot="1">
      <c r="W232" s="410"/>
      <c r="X232" s="83" t="s">
        <v>262</v>
      </c>
      <c r="Y232" s="135" t="s">
        <v>252</v>
      </c>
      <c r="Z232" s="136" t="s">
        <v>252</v>
      </c>
      <c r="AA232" s="136">
        <v>0</v>
      </c>
      <c r="AB232" s="137">
        <v>726849.00000000023</v>
      </c>
      <c r="AC232" s="137">
        <v>250</v>
      </c>
      <c r="AD232" s="136">
        <v>0</v>
      </c>
      <c r="AE232" s="136" t="s">
        <v>252</v>
      </c>
      <c r="AF232" s="136" t="s">
        <v>252</v>
      </c>
      <c r="AG232" s="136" t="s">
        <v>252</v>
      </c>
      <c r="AH232" s="136" t="s">
        <v>252</v>
      </c>
      <c r="AI232" s="138">
        <v>727099.00000000012</v>
      </c>
      <c r="AJ232" s="148">
        <f t="shared" si="17"/>
        <v>727.09900000000027</v>
      </c>
      <c r="AK232" s="148">
        <f t="shared" si="18"/>
        <v>727.09900000000027</v>
      </c>
    </row>
    <row r="233" spans="23:37" ht="15" thickBot="1">
      <c r="W233" s="410"/>
      <c r="X233" s="174" t="s">
        <v>238</v>
      </c>
      <c r="Y233" s="175" t="s">
        <v>252</v>
      </c>
      <c r="Z233" s="176" t="s">
        <v>252</v>
      </c>
      <c r="AA233" s="177">
        <v>5120</v>
      </c>
      <c r="AB233" s="177">
        <v>5298799.0000000065</v>
      </c>
      <c r="AC233" s="177">
        <v>3452226</v>
      </c>
      <c r="AD233" s="177">
        <v>14</v>
      </c>
      <c r="AE233" s="176" t="s">
        <v>252</v>
      </c>
      <c r="AF233" s="176" t="s">
        <v>252</v>
      </c>
      <c r="AG233" s="176" t="s">
        <v>252</v>
      </c>
      <c r="AH233" s="176" t="s">
        <v>252</v>
      </c>
      <c r="AI233" s="179">
        <v>8756159.0000000093</v>
      </c>
      <c r="AJ233" s="148">
        <f t="shared" si="17"/>
        <v>8751.0250000000069</v>
      </c>
      <c r="AK233" s="148">
        <f t="shared" si="18"/>
        <v>13885.025000000007</v>
      </c>
    </row>
    <row r="234" spans="23:37">
      <c r="W234" s="422" t="s">
        <v>224</v>
      </c>
      <c r="X234" s="83" t="s">
        <v>251</v>
      </c>
      <c r="Y234" s="135" t="s">
        <v>252</v>
      </c>
      <c r="Z234" s="136">
        <v>0</v>
      </c>
      <c r="AA234" s="136">
        <v>0</v>
      </c>
      <c r="AB234" s="136">
        <v>0</v>
      </c>
      <c r="AC234" s="137">
        <v>6000</v>
      </c>
      <c r="AD234" s="136" t="s">
        <v>252</v>
      </c>
      <c r="AE234" s="136" t="s">
        <v>252</v>
      </c>
      <c r="AF234" s="136" t="s">
        <v>252</v>
      </c>
      <c r="AG234" s="136" t="s">
        <v>252</v>
      </c>
      <c r="AH234" s="136" t="s">
        <v>252</v>
      </c>
      <c r="AI234" s="138">
        <v>6000</v>
      </c>
      <c r="AJ234" s="246">
        <f>(AC234+AB234)/1000</f>
        <v>6</v>
      </c>
      <c r="AK234" s="246">
        <f>AJ234+AA234</f>
        <v>6</v>
      </c>
    </row>
    <row r="235" spans="23:37">
      <c r="W235" s="410"/>
      <c r="X235" s="83" t="s">
        <v>253</v>
      </c>
      <c r="Y235" s="135" t="s">
        <v>252</v>
      </c>
      <c r="Z235" s="136">
        <v>0</v>
      </c>
      <c r="AA235" s="137">
        <v>44400000</v>
      </c>
      <c r="AB235" s="136">
        <v>0</v>
      </c>
      <c r="AC235" s="136">
        <v>0</v>
      </c>
      <c r="AD235" s="136" t="s">
        <v>252</v>
      </c>
      <c r="AE235" s="136" t="s">
        <v>252</v>
      </c>
      <c r="AF235" s="136" t="s">
        <v>252</v>
      </c>
      <c r="AG235" s="136" t="s">
        <v>252</v>
      </c>
      <c r="AH235" s="136" t="s">
        <v>252</v>
      </c>
      <c r="AI235" s="138">
        <v>44400000</v>
      </c>
      <c r="AJ235" s="248">
        <f t="shared" ref="AJ235:AJ252" si="19">(AC235+AB235)/1000</f>
        <v>0</v>
      </c>
      <c r="AK235" s="248">
        <f t="shared" ref="AK235:AK252" si="20">AJ235+AA235</f>
        <v>44400000</v>
      </c>
    </row>
    <row r="236" spans="23:37">
      <c r="W236" s="410"/>
      <c r="X236" s="83" t="s">
        <v>254</v>
      </c>
      <c r="Y236" s="135" t="s">
        <v>252</v>
      </c>
      <c r="Z236" s="137">
        <v>45000</v>
      </c>
      <c r="AA236" s="137">
        <v>1000</v>
      </c>
      <c r="AB236" s="136">
        <v>0</v>
      </c>
      <c r="AC236" s="136">
        <v>0</v>
      </c>
      <c r="AD236" s="136" t="s">
        <v>252</v>
      </c>
      <c r="AE236" s="136" t="s">
        <v>252</v>
      </c>
      <c r="AF236" s="136" t="s">
        <v>252</v>
      </c>
      <c r="AG236" s="136" t="s">
        <v>252</v>
      </c>
      <c r="AH236" s="136" t="s">
        <v>252</v>
      </c>
      <c r="AI236" s="138">
        <v>46000</v>
      </c>
      <c r="AJ236" s="248">
        <f t="shared" si="19"/>
        <v>0</v>
      </c>
      <c r="AK236" s="248">
        <f t="shared" si="20"/>
        <v>1000</v>
      </c>
    </row>
    <row r="237" spans="23:37">
      <c r="W237" s="410"/>
      <c r="X237" s="83" t="s">
        <v>34</v>
      </c>
      <c r="Y237" s="135" t="s">
        <v>252</v>
      </c>
      <c r="Z237" s="136">
        <v>0</v>
      </c>
      <c r="AA237" s="137">
        <v>1265925985</v>
      </c>
      <c r="AB237" s="136">
        <v>0</v>
      </c>
      <c r="AC237" s="136">
        <v>0</v>
      </c>
      <c r="AD237" s="136" t="s">
        <v>252</v>
      </c>
      <c r="AE237" s="136" t="s">
        <v>252</v>
      </c>
      <c r="AF237" s="136" t="s">
        <v>252</v>
      </c>
      <c r="AG237" s="136" t="s">
        <v>252</v>
      </c>
      <c r="AH237" s="136" t="s">
        <v>252</v>
      </c>
      <c r="AI237" s="138">
        <v>1265925985</v>
      </c>
      <c r="AJ237" s="248">
        <f t="shared" si="19"/>
        <v>0</v>
      </c>
      <c r="AK237" s="248">
        <f t="shared" si="20"/>
        <v>1265925985</v>
      </c>
    </row>
    <row r="238" spans="23:37">
      <c r="W238" s="410"/>
      <c r="X238" s="83" t="s">
        <v>255</v>
      </c>
      <c r="Y238" s="135" t="s">
        <v>252</v>
      </c>
      <c r="Z238" s="137">
        <v>1866240</v>
      </c>
      <c r="AA238" s="136">
        <v>0</v>
      </c>
      <c r="AB238" s="136">
        <v>0</v>
      </c>
      <c r="AC238" s="136">
        <v>0</v>
      </c>
      <c r="AD238" s="136" t="s">
        <v>252</v>
      </c>
      <c r="AE238" s="136" t="s">
        <v>252</v>
      </c>
      <c r="AF238" s="136" t="s">
        <v>252</v>
      </c>
      <c r="AG238" s="136" t="s">
        <v>252</v>
      </c>
      <c r="AH238" s="136" t="s">
        <v>252</v>
      </c>
      <c r="AI238" s="138">
        <v>1866240</v>
      </c>
      <c r="AJ238" s="248">
        <f t="shared" si="19"/>
        <v>0</v>
      </c>
      <c r="AK238" s="248">
        <f t="shared" si="20"/>
        <v>0</v>
      </c>
    </row>
    <row r="239" spans="23:37">
      <c r="W239" s="410"/>
      <c r="X239" s="83" t="s">
        <v>256</v>
      </c>
      <c r="Y239" s="135" t="s">
        <v>252</v>
      </c>
      <c r="Z239" s="136">
        <v>0</v>
      </c>
      <c r="AA239" s="136">
        <v>0</v>
      </c>
      <c r="AB239" s="136">
        <v>0</v>
      </c>
      <c r="AC239" s="136">
        <v>0</v>
      </c>
      <c r="AD239" s="136" t="s">
        <v>252</v>
      </c>
      <c r="AE239" s="136" t="s">
        <v>252</v>
      </c>
      <c r="AF239" s="136" t="s">
        <v>252</v>
      </c>
      <c r="AG239" s="136" t="s">
        <v>252</v>
      </c>
      <c r="AH239" s="136" t="s">
        <v>252</v>
      </c>
      <c r="AI239" s="139" t="s">
        <v>252</v>
      </c>
      <c r="AJ239" s="248">
        <f t="shared" si="19"/>
        <v>0</v>
      </c>
      <c r="AK239" s="248">
        <f t="shared" si="20"/>
        <v>0</v>
      </c>
    </row>
    <row r="240" spans="23:37">
      <c r="W240" s="410"/>
      <c r="X240" s="83" t="s">
        <v>257</v>
      </c>
      <c r="Y240" s="135" t="s">
        <v>252</v>
      </c>
      <c r="Z240" s="136">
        <v>0</v>
      </c>
      <c r="AA240" s="137">
        <v>11556395</v>
      </c>
      <c r="AB240" s="137">
        <v>10000</v>
      </c>
      <c r="AC240" s="136">
        <v>0</v>
      </c>
      <c r="AD240" s="136" t="s">
        <v>252</v>
      </c>
      <c r="AE240" s="136" t="s">
        <v>252</v>
      </c>
      <c r="AF240" s="136" t="s">
        <v>252</v>
      </c>
      <c r="AG240" s="136" t="s">
        <v>252</v>
      </c>
      <c r="AH240" s="136" t="s">
        <v>252</v>
      </c>
      <c r="AI240" s="138">
        <v>11566395</v>
      </c>
      <c r="AJ240" s="248">
        <f t="shared" si="19"/>
        <v>10</v>
      </c>
      <c r="AK240" s="248">
        <f t="shared" si="20"/>
        <v>11556405</v>
      </c>
    </row>
    <row r="241" spans="23:37">
      <c r="W241" s="410"/>
      <c r="X241" s="83" t="s">
        <v>110</v>
      </c>
      <c r="Y241" s="135" t="s">
        <v>252</v>
      </c>
      <c r="Z241" s="136">
        <v>0</v>
      </c>
      <c r="AA241" s="137">
        <v>24372600</v>
      </c>
      <c r="AB241" s="136">
        <v>0</v>
      </c>
      <c r="AC241" s="136">
        <v>0</v>
      </c>
      <c r="AD241" s="136" t="s">
        <v>252</v>
      </c>
      <c r="AE241" s="136" t="s">
        <v>252</v>
      </c>
      <c r="AF241" s="136" t="s">
        <v>252</v>
      </c>
      <c r="AG241" s="136" t="s">
        <v>252</v>
      </c>
      <c r="AH241" s="136" t="s">
        <v>252</v>
      </c>
      <c r="AI241" s="138">
        <v>24372600</v>
      </c>
      <c r="AJ241" s="248">
        <f t="shared" si="19"/>
        <v>0</v>
      </c>
      <c r="AK241" s="248">
        <f t="shared" si="20"/>
        <v>24372600</v>
      </c>
    </row>
    <row r="242" spans="23:37">
      <c r="W242" s="410"/>
      <c r="X242" s="83" t="s">
        <v>258</v>
      </c>
      <c r="Y242" s="135" t="s">
        <v>252</v>
      </c>
      <c r="Z242" s="136">
        <v>0</v>
      </c>
      <c r="AA242" s="137">
        <v>23869264</v>
      </c>
      <c r="AB242" s="137">
        <v>15000</v>
      </c>
      <c r="AC242" s="136">
        <v>0</v>
      </c>
      <c r="AD242" s="136" t="s">
        <v>252</v>
      </c>
      <c r="AE242" s="136" t="s">
        <v>252</v>
      </c>
      <c r="AF242" s="136" t="s">
        <v>252</v>
      </c>
      <c r="AG242" s="136" t="s">
        <v>252</v>
      </c>
      <c r="AH242" s="136" t="s">
        <v>252</v>
      </c>
      <c r="AI242" s="138">
        <v>23884264</v>
      </c>
      <c r="AJ242" s="248">
        <f t="shared" si="19"/>
        <v>15</v>
      </c>
      <c r="AK242" s="248">
        <f t="shared" si="20"/>
        <v>23869279</v>
      </c>
    </row>
    <row r="243" spans="23:37">
      <c r="W243" s="410"/>
      <c r="X243" s="83" t="s">
        <v>35</v>
      </c>
      <c r="Y243" s="135" t="s">
        <v>252</v>
      </c>
      <c r="Z243" s="136">
        <v>0</v>
      </c>
      <c r="AA243" s="136">
        <v>0</v>
      </c>
      <c r="AB243" s="136">
        <v>0</v>
      </c>
      <c r="AC243" s="136">
        <v>0</v>
      </c>
      <c r="AD243" s="136" t="s">
        <v>252</v>
      </c>
      <c r="AE243" s="136" t="s">
        <v>252</v>
      </c>
      <c r="AF243" s="136" t="s">
        <v>252</v>
      </c>
      <c r="AG243" s="136" t="s">
        <v>252</v>
      </c>
      <c r="AH243" s="136" t="s">
        <v>252</v>
      </c>
      <c r="AI243" s="139" t="s">
        <v>252</v>
      </c>
      <c r="AJ243" s="248">
        <f t="shared" si="19"/>
        <v>0</v>
      </c>
      <c r="AK243" s="248">
        <f t="shared" si="20"/>
        <v>0</v>
      </c>
    </row>
    <row r="244" spans="23:37">
      <c r="W244" s="410"/>
      <c r="X244" s="83" t="s">
        <v>259</v>
      </c>
      <c r="Y244" s="135" t="s">
        <v>252</v>
      </c>
      <c r="Z244" s="136">
        <v>0</v>
      </c>
      <c r="AA244" s="136">
        <v>0</v>
      </c>
      <c r="AB244" s="136">
        <v>0</v>
      </c>
      <c r="AC244" s="136">
        <v>0</v>
      </c>
      <c r="AD244" s="136" t="s">
        <v>252</v>
      </c>
      <c r="AE244" s="136" t="s">
        <v>252</v>
      </c>
      <c r="AF244" s="136" t="s">
        <v>252</v>
      </c>
      <c r="AG244" s="136" t="s">
        <v>252</v>
      </c>
      <c r="AH244" s="136" t="s">
        <v>252</v>
      </c>
      <c r="AI244" s="139" t="s">
        <v>252</v>
      </c>
      <c r="AJ244" s="248">
        <f t="shared" si="19"/>
        <v>0</v>
      </c>
      <c r="AK244" s="248">
        <f t="shared" si="20"/>
        <v>0</v>
      </c>
    </row>
    <row r="245" spans="23:37">
      <c r="W245" s="410"/>
      <c r="X245" s="83" t="s">
        <v>260</v>
      </c>
      <c r="Y245" s="135" t="s">
        <v>252</v>
      </c>
      <c r="Z245" s="136">
        <v>0</v>
      </c>
      <c r="AA245" s="137">
        <v>450277000</v>
      </c>
      <c r="AB245" s="136">
        <v>0</v>
      </c>
      <c r="AC245" s="136">
        <v>0</v>
      </c>
      <c r="AD245" s="136" t="s">
        <v>252</v>
      </c>
      <c r="AE245" s="136" t="s">
        <v>252</v>
      </c>
      <c r="AF245" s="136" t="s">
        <v>252</v>
      </c>
      <c r="AG245" s="136" t="s">
        <v>252</v>
      </c>
      <c r="AH245" s="136" t="s">
        <v>252</v>
      </c>
      <c r="AI245" s="138">
        <v>450277000</v>
      </c>
      <c r="AJ245" s="248">
        <f t="shared" si="19"/>
        <v>0</v>
      </c>
      <c r="AK245" s="248">
        <f t="shared" si="20"/>
        <v>450277000</v>
      </c>
    </row>
    <row r="246" spans="23:37">
      <c r="W246" s="410"/>
      <c r="X246" s="83" t="s">
        <v>36</v>
      </c>
      <c r="Y246" s="135" t="s">
        <v>252</v>
      </c>
      <c r="Z246" s="136">
        <v>0</v>
      </c>
      <c r="AA246" s="137">
        <v>513439831</v>
      </c>
      <c r="AB246" s="136">
        <v>0</v>
      </c>
      <c r="AC246" s="136">
        <v>0</v>
      </c>
      <c r="AD246" s="136" t="s">
        <v>252</v>
      </c>
      <c r="AE246" s="136" t="s">
        <v>252</v>
      </c>
      <c r="AF246" s="136" t="s">
        <v>252</v>
      </c>
      <c r="AG246" s="136" t="s">
        <v>252</v>
      </c>
      <c r="AH246" s="136" t="s">
        <v>252</v>
      </c>
      <c r="AI246" s="138">
        <v>513439831</v>
      </c>
      <c r="AJ246" s="248">
        <f t="shared" si="19"/>
        <v>0</v>
      </c>
      <c r="AK246" s="248">
        <f t="shared" si="20"/>
        <v>513439831</v>
      </c>
    </row>
    <row r="247" spans="23:37">
      <c r="W247" s="410"/>
      <c r="X247" s="83" t="s">
        <v>37</v>
      </c>
      <c r="Y247" s="135" t="s">
        <v>252</v>
      </c>
      <c r="Z247" s="136">
        <v>0</v>
      </c>
      <c r="AA247" s="136">
        <v>0</v>
      </c>
      <c r="AB247" s="136">
        <v>0</v>
      </c>
      <c r="AC247" s="136">
        <v>0</v>
      </c>
      <c r="AD247" s="136" t="s">
        <v>252</v>
      </c>
      <c r="AE247" s="136" t="s">
        <v>252</v>
      </c>
      <c r="AF247" s="136" t="s">
        <v>252</v>
      </c>
      <c r="AG247" s="136" t="s">
        <v>252</v>
      </c>
      <c r="AH247" s="136" t="s">
        <v>252</v>
      </c>
      <c r="AI247" s="139" t="s">
        <v>252</v>
      </c>
      <c r="AJ247" s="248">
        <f t="shared" si="19"/>
        <v>0</v>
      </c>
      <c r="AK247" s="248">
        <f t="shared" si="20"/>
        <v>0</v>
      </c>
    </row>
    <row r="248" spans="23:37">
      <c r="W248" s="410"/>
      <c r="X248" s="83" t="s">
        <v>38</v>
      </c>
      <c r="Y248" s="135" t="s">
        <v>252</v>
      </c>
      <c r="Z248" s="136">
        <v>0</v>
      </c>
      <c r="AA248" s="136">
        <v>0</v>
      </c>
      <c r="AB248" s="136">
        <v>0</v>
      </c>
      <c r="AC248" s="136">
        <v>0</v>
      </c>
      <c r="AD248" s="136" t="s">
        <v>252</v>
      </c>
      <c r="AE248" s="136" t="s">
        <v>252</v>
      </c>
      <c r="AF248" s="136" t="s">
        <v>252</v>
      </c>
      <c r="AG248" s="136" t="s">
        <v>252</v>
      </c>
      <c r="AH248" s="136" t="s">
        <v>252</v>
      </c>
      <c r="AI248" s="139" t="s">
        <v>252</v>
      </c>
      <c r="AJ248" s="248">
        <f t="shared" si="19"/>
        <v>0</v>
      </c>
      <c r="AK248" s="248">
        <f t="shared" si="20"/>
        <v>0</v>
      </c>
    </row>
    <row r="249" spans="23:37">
      <c r="W249" s="410"/>
      <c r="X249" s="83" t="s">
        <v>39</v>
      </c>
      <c r="Y249" s="135" t="s">
        <v>252</v>
      </c>
      <c r="Z249" s="136">
        <v>0</v>
      </c>
      <c r="AA249" s="137">
        <v>114135286</v>
      </c>
      <c r="AB249" s="136">
        <v>0</v>
      </c>
      <c r="AC249" s="136">
        <v>0</v>
      </c>
      <c r="AD249" s="136" t="s">
        <v>252</v>
      </c>
      <c r="AE249" s="136" t="s">
        <v>252</v>
      </c>
      <c r="AF249" s="136" t="s">
        <v>252</v>
      </c>
      <c r="AG249" s="136" t="s">
        <v>252</v>
      </c>
      <c r="AH249" s="136" t="s">
        <v>252</v>
      </c>
      <c r="AI249" s="138">
        <v>114135286</v>
      </c>
      <c r="AJ249" s="248">
        <f t="shared" si="19"/>
        <v>0</v>
      </c>
      <c r="AK249" s="248">
        <f t="shared" si="20"/>
        <v>114135286</v>
      </c>
    </row>
    <row r="250" spans="23:37">
      <c r="W250" s="410"/>
      <c r="X250" s="83" t="s">
        <v>261</v>
      </c>
      <c r="Y250" s="135" t="s">
        <v>252</v>
      </c>
      <c r="Z250" s="136">
        <v>0</v>
      </c>
      <c r="AA250" s="136">
        <v>0</v>
      </c>
      <c r="AB250" s="136">
        <v>0</v>
      </c>
      <c r="AC250" s="136">
        <v>0</v>
      </c>
      <c r="AD250" s="136" t="s">
        <v>252</v>
      </c>
      <c r="AE250" s="136" t="s">
        <v>252</v>
      </c>
      <c r="AF250" s="136" t="s">
        <v>252</v>
      </c>
      <c r="AG250" s="136" t="s">
        <v>252</v>
      </c>
      <c r="AH250" s="136" t="s">
        <v>252</v>
      </c>
      <c r="AI250" s="139" t="s">
        <v>252</v>
      </c>
      <c r="AJ250" s="248">
        <f t="shared" si="19"/>
        <v>0</v>
      </c>
      <c r="AK250" s="248">
        <f t="shared" si="20"/>
        <v>0</v>
      </c>
    </row>
    <row r="251" spans="23:37" ht="15" thickBot="1">
      <c r="W251" s="410"/>
      <c r="X251" s="83" t="s">
        <v>262</v>
      </c>
      <c r="Y251" s="135" t="s">
        <v>252</v>
      </c>
      <c r="Z251" s="136">
        <v>0</v>
      </c>
      <c r="AA251" s="137">
        <v>295535914</v>
      </c>
      <c r="AB251" s="137">
        <v>10834230</v>
      </c>
      <c r="AC251" s="136">
        <v>0</v>
      </c>
      <c r="AD251" s="136" t="s">
        <v>252</v>
      </c>
      <c r="AE251" s="136" t="s">
        <v>252</v>
      </c>
      <c r="AF251" s="136" t="s">
        <v>252</v>
      </c>
      <c r="AG251" s="136" t="s">
        <v>252</v>
      </c>
      <c r="AH251" s="136" t="s">
        <v>252</v>
      </c>
      <c r="AI251" s="138">
        <v>306370144</v>
      </c>
      <c r="AJ251" s="248">
        <f t="shared" si="19"/>
        <v>10834.23</v>
      </c>
      <c r="AK251" s="248">
        <f t="shared" si="20"/>
        <v>295546748.23000002</v>
      </c>
    </row>
    <row r="252" spans="23:37" ht="15" thickBot="1">
      <c r="W252" s="410"/>
      <c r="X252" s="174" t="s">
        <v>238</v>
      </c>
      <c r="Y252" s="175" t="s">
        <v>252</v>
      </c>
      <c r="Z252" s="177">
        <v>1911240</v>
      </c>
      <c r="AA252" s="177">
        <v>2743513274.9999995</v>
      </c>
      <c r="AB252" s="177">
        <v>10859230</v>
      </c>
      <c r="AC252" s="177">
        <v>6000</v>
      </c>
      <c r="AD252" s="176" t="s">
        <v>252</v>
      </c>
      <c r="AE252" s="176" t="s">
        <v>252</v>
      </c>
      <c r="AF252" s="176" t="s">
        <v>252</v>
      </c>
      <c r="AG252" s="176" t="s">
        <v>252</v>
      </c>
      <c r="AH252" s="176" t="s">
        <v>252</v>
      </c>
      <c r="AI252" s="179">
        <v>2756289745.000001</v>
      </c>
      <c r="AJ252" s="248">
        <f t="shared" si="19"/>
        <v>10865.23</v>
      </c>
      <c r="AK252" s="248">
        <f t="shared" si="20"/>
        <v>2743524140.2299995</v>
      </c>
    </row>
    <row r="253" spans="23:37">
      <c r="W253" s="422" t="s">
        <v>267</v>
      </c>
      <c r="X253" s="83" t="s">
        <v>251</v>
      </c>
      <c r="Y253" s="135">
        <v>0</v>
      </c>
      <c r="Z253" s="136">
        <v>0</v>
      </c>
      <c r="AA253" s="136">
        <v>0</v>
      </c>
      <c r="AB253" s="136">
        <v>0</v>
      </c>
      <c r="AC253" s="137">
        <v>6000</v>
      </c>
      <c r="AD253" s="136">
        <v>0</v>
      </c>
      <c r="AE253" s="136" t="s">
        <v>252</v>
      </c>
      <c r="AF253" s="136">
        <v>0</v>
      </c>
      <c r="AG253" s="136" t="s">
        <v>252</v>
      </c>
      <c r="AH253" s="136" t="s">
        <v>252</v>
      </c>
      <c r="AI253" s="138">
        <v>6000</v>
      </c>
      <c r="AJ253" s="148">
        <f>(AB253+AC253)/1000</f>
        <v>6</v>
      </c>
      <c r="AK253" s="148">
        <f>AJ253+AD253+AA253</f>
        <v>6</v>
      </c>
    </row>
    <row r="254" spans="23:37">
      <c r="W254" s="410"/>
      <c r="X254" s="83" t="s">
        <v>253</v>
      </c>
      <c r="Y254" s="140">
        <v>372</v>
      </c>
      <c r="Z254" s="136">
        <v>0</v>
      </c>
      <c r="AA254" s="136">
        <v>0</v>
      </c>
      <c r="AB254" s="136">
        <v>0</v>
      </c>
      <c r="AC254" s="137">
        <v>29700</v>
      </c>
      <c r="AD254" s="136">
        <v>0</v>
      </c>
      <c r="AE254" s="136" t="s">
        <v>252</v>
      </c>
      <c r="AF254" s="136">
        <v>0</v>
      </c>
      <c r="AG254" s="136" t="s">
        <v>252</v>
      </c>
      <c r="AH254" s="136" t="s">
        <v>252</v>
      </c>
      <c r="AI254" s="138">
        <v>30072</v>
      </c>
      <c r="AJ254" s="148">
        <f t="shared" ref="AJ254:AJ271" si="21">(AB254+AC254)/1000</f>
        <v>29.7</v>
      </c>
      <c r="AK254" s="148">
        <f t="shared" ref="AK254:AK271" si="22">AJ254+AD254+AA254</f>
        <v>29.7</v>
      </c>
    </row>
    <row r="255" spans="23:37">
      <c r="W255" s="410"/>
      <c r="X255" s="83" t="s">
        <v>254</v>
      </c>
      <c r="Y255" s="135">
        <v>0</v>
      </c>
      <c r="Z255" s="136">
        <v>0</v>
      </c>
      <c r="AA255" s="136">
        <v>0</v>
      </c>
      <c r="AB255" s="137">
        <v>200</v>
      </c>
      <c r="AC255" s="137">
        <v>7000</v>
      </c>
      <c r="AD255" s="136">
        <v>0</v>
      </c>
      <c r="AE255" s="136" t="s">
        <v>252</v>
      </c>
      <c r="AF255" s="136">
        <v>0</v>
      </c>
      <c r="AG255" s="136" t="s">
        <v>252</v>
      </c>
      <c r="AH255" s="136" t="s">
        <v>252</v>
      </c>
      <c r="AI255" s="138">
        <v>7200</v>
      </c>
      <c r="AJ255" s="148">
        <f t="shared" si="21"/>
        <v>7.2</v>
      </c>
      <c r="AK255" s="148">
        <f t="shared" si="22"/>
        <v>7.2</v>
      </c>
    </row>
    <row r="256" spans="23:37">
      <c r="W256" s="410"/>
      <c r="X256" s="83" t="s">
        <v>34</v>
      </c>
      <c r="Y256" s="135">
        <v>0</v>
      </c>
      <c r="Z256" s="136">
        <v>0</v>
      </c>
      <c r="AA256" s="136">
        <v>0</v>
      </c>
      <c r="AB256" s="136">
        <v>0</v>
      </c>
      <c r="AC256" s="136">
        <v>0</v>
      </c>
      <c r="AD256" s="136">
        <v>0</v>
      </c>
      <c r="AE256" s="136" t="s">
        <v>252</v>
      </c>
      <c r="AF256" s="136">
        <v>0</v>
      </c>
      <c r="AG256" s="136" t="s">
        <v>252</v>
      </c>
      <c r="AH256" s="136" t="s">
        <v>252</v>
      </c>
      <c r="AI256" s="139" t="s">
        <v>252</v>
      </c>
      <c r="AJ256" s="148">
        <f t="shared" si="21"/>
        <v>0</v>
      </c>
      <c r="AK256" s="148">
        <f t="shared" si="22"/>
        <v>0</v>
      </c>
    </row>
    <row r="257" spans="23:37">
      <c r="W257" s="410"/>
      <c r="X257" s="83" t="s">
        <v>255</v>
      </c>
      <c r="Y257" s="135">
        <v>0</v>
      </c>
      <c r="Z257" s="136">
        <v>0</v>
      </c>
      <c r="AA257" s="136">
        <v>0</v>
      </c>
      <c r="AB257" s="137">
        <v>850</v>
      </c>
      <c r="AC257" s="137">
        <v>16364</v>
      </c>
      <c r="AD257" s="136">
        <v>0</v>
      </c>
      <c r="AE257" s="136" t="s">
        <v>252</v>
      </c>
      <c r="AF257" s="137">
        <v>456</v>
      </c>
      <c r="AG257" s="136" t="s">
        <v>252</v>
      </c>
      <c r="AH257" s="136" t="s">
        <v>252</v>
      </c>
      <c r="AI257" s="138">
        <v>17670</v>
      </c>
      <c r="AJ257" s="148">
        <f t="shared" si="21"/>
        <v>17.213999999999999</v>
      </c>
      <c r="AK257" s="148">
        <f t="shared" si="22"/>
        <v>17.213999999999999</v>
      </c>
    </row>
    <row r="258" spans="23:37">
      <c r="W258" s="410"/>
      <c r="X258" s="83" t="s">
        <v>256</v>
      </c>
      <c r="Y258" s="135">
        <v>0</v>
      </c>
      <c r="Z258" s="136">
        <v>0</v>
      </c>
      <c r="AA258" s="136">
        <v>0</v>
      </c>
      <c r="AB258" s="137">
        <v>40000</v>
      </c>
      <c r="AC258" s="137">
        <v>2400</v>
      </c>
      <c r="AD258" s="136">
        <v>0</v>
      </c>
      <c r="AE258" s="136" t="s">
        <v>252</v>
      </c>
      <c r="AF258" s="136">
        <v>0</v>
      </c>
      <c r="AG258" s="136" t="s">
        <v>252</v>
      </c>
      <c r="AH258" s="136" t="s">
        <v>252</v>
      </c>
      <c r="AI258" s="138">
        <v>42400</v>
      </c>
      <c r="AJ258" s="148">
        <f t="shared" si="21"/>
        <v>42.4</v>
      </c>
      <c r="AK258" s="148">
        <f t="shared" si="22"/>
        <v>42.4</v>
      </c>
    </row>
    <row r="259" spans="23:37">
      <c r="W259" s="410"/>
      <c r="X259" s="83" t="s">
        <v>257</v>
      </c>
      <c r="Y259" s="135">
        <v>0</v>
      </c>
      <c r="Z259" s="137">
        <v>286</v>
      </c>
      <c r="AA259" s="136">
        <v>0</v>
      </c>
      <c r="AB259" s="136">
        <v>0</v>
      </c>
      <c r="AC259" s="136">
        <v>0</v>
      </c>
      <c r="AD259" s="136">
        <v>0</v>
      </c>
      <c r="AE259" s="136" t="s">
        <v>252</v>
      </c>
      <c r="AF259" s="136">
        <v>0</v>
      </c>
      <c r="AG259" s="136" t="s">
        <v>252</v>
      </c>
      <c r="AH259" s="136" t="s">
        <v>252</v>
      </c>
      <c r="AI259" s="138">
        <v>286</v>
      </c>
      <c r="AJ259" s="148">
        <f t="shared" si="21"/>
        <v>0</v>
      </c>
      <c r="AK259" s="148">
        <f t="shared" si="22"/>
        <v>0</v>
      </c>
    </row>
    <row r="260" spans="23:37">
      <c r="W260" s="410"/>
      <c r="X260" s="83" t="s">
        <v>110</v>
      </c>
      <c r="Y260" s="135">
        <v>0</v>
      </c>
      <c r="Z260" s="136">
        <v>0</v>
      </c>
      <c r="AA260" s="136">
        <v>0</v>
      </c>
      <c r="AB260" s="136">
        <v>0</v>
      </c>
      <c r="AC260" s="137">
        <v>8260</v>
      </c>
      <c r="AD260" s="137">
        <v>28</v>
      </c>
      <c r="AE260" s="136" t="s">
        <v>252</v>
      </c>
      <c r="AF260" s="136">
        <v>0</v>
      </c>
      <c r="AG260" s="136" t="s">
        <v>252</v>
      </c>
      <c r="AH260" s="136" t="s">
        <v>252</v>
      </c>
      <c r="AI260" s="138">
        <v>8288</v>
      </c>
      <c r="AJ260" s="148">
        <f t="shared" si="21"/>
        <v>8.26</v>
      </c>
      <c r="AK260" s="148">
        <f t="shared" si="22"/>
        <v>36.26</v>
      </c>
    </row>
    <row r="261" spans="23:37">
      <c r="W261" s="410"/>
      <c r="X261" s="83" t="s">
        <v>258</v>
      </c>
      <c r="Y261" s="135">
        <v>0</v>
      </c>
      <c r="Z261" s="136">
        <v>0</v>
      </c>
      <c r="AA261" s="137">
        <v>132361</v>
      </c>
      <c r="AB261" s="137">
        <v>736</v>
      </c>
      <c r="AC261" s="136">
        <v>0</v>
      </c>
      <c r="AD261" s="136">
        <v>0</v>
      </c>
      <c r="AE261" s="136" t="s">
        <v>252</v>
      </c>
      <c r="AF261" s="137">
        <v>475</v>
      </c>
      <c r="AG261" s="136" t="s">
        <v>252</v>
      </c>
      <c r="AH261" s="136" t="s">
        <v>252</v>
      </c>
      <c r="AI261" s="138">
        <v>133572</v>
      </c>
      <c r="AJ261" s="148">
        <f t="shared" si="21"/>
        <v>0.73599999999999999</v>
      </c>
      <c r="AK261" s="148">
        <f t="shared" si="22"/>
        <v>132361.736</v>
      </c>
    </row>
    <row r="262" spans="23:37">
      <c r="W262" s="410"/>
      <c r="X262" s="83" t="s">
        <v>35</v>
      </c>
      <c r="Y262" s="135">
        <v>0</v>
      </c>
      <c r="Z262" s="136">
        <v>0</v>
      </c>
      <c r="AA262" s="136">
        <v>0</v>
      </c>
      <c r="AB262" s="136">
        <v>0</v>
      </c>
      <c r="AC262" s="136">
        <v>0</v>
      </c>
      <c r="AD262" s="136">
        <v>0</v>
      </c>
      <c r="AE262" s="136" t="s">
        <v>252</v>
      </c>
      <c r="AF262" s="137">
        <v>280</v>
      </c>
      <c r="AG262" s="136" t="s">
        <v>252</v>
      </c>
      <c r="AH262" s="136" t="s">
        <v>252</v>
      </c>
      <c r="AI262" s="138">
        <v>280</v>
      </c>
      <c r="AJ262" s="148">
        <f t="shared" si="21"/>
        <v>0</v>
      </c>
      <c r="AK262" s="148">
        <f t="shared" si="22"/>
        <v>0</v>
      </c>
    </row>
    <row r="263" spans="23:37">
      <c r="W263" s="410"/>
      <c r="X263" s="83" t="s">
        <v>259</v>
      </c>
      <c r="Y263" s="135">
        <v>0</v>
      </c>
      <c r="Z263" s="136">
        <v>0</v>
      </c>
      <c r="AA263" s="136">
        <v>0</v>
      </c>
      <c r="AB263" s="136">
        <v>0</v>
      </c>
      <c r="AC263" s="136">
        <v>0</v>
      </c>
      <c r="AD263" s="136">
        <v>0</v>
      </c>
      <c r="AE263" s="136" t="s">
        <v>252</v>
      </c>
      <c r="AF263" s="136">
        <v>0</v>
      </c>
      <c r="AG263" s="136" t="s">
        <v>252</v>
      </c>
      <c r="AH263" s="136" t="s">
        <v>252</v>
      </c>
      <c r="AI263" s="139" t="s">
        <v>252</v>
      </c>
      <c r="AJ263" s="148">
        <f t="shared" si="21"/>
        <v>0</v>
      </c>
      <c r="AK263" s="148">
        <f t="shared" si="22"/>
        <v>0</v>
      </c>
    </row>
    <row r="264" spans="23:37">
      <c r="W264" s="410"/>
      <c r="X264" s="83" t="s">
        <v>260</v>
      </c>
      <c r="Y264" s="135">
        <v>0</v>
      </c>
      <c r="Z264" s="136">
        <v>0</v>
      </c>
      <c r="AA264" s="136">
        <v>0</v>
      </c>
      <c r="AB264" s="136">
        <v>0</v>
      </c>
      <c r="AC264" s="136">
        <v>0</v>
      </c>
      <c r="AD264" s="136">
        <v>0</v>
      </c>
      <c r="AE264" s="136" t="s">
        <v>252</v>
      </c>
      <c r="AF264" s="136">
        <v>0</v>
      </c>
      <c r="AG264" s="136" t="s">
        <v>252</v>
      </c>
      <c r="AH264" s="136" t="s">
        <v>252</v>
      </c>
      <c r="AI264" s="139" t="s">
        <v>252</v>
      </c>
      <c r="AJ264" s="148">
        <f t="shared" si="21"/>
        <v>0</v>
      </c>
      <c r="AK264" s="148">
        <f t="shared" si="22"/>
        <v>0</v>
      </c>
    </row>
    <row r="265" spans="23:37">
      <c r="W265" s="410"/>
      <c r="X265" s="83" t="s">
        <v>36</v>
      </c>
      <c r="Y265" s="135">
        <v>0</v>
      </c>
      <c r="Z265" s="136">
        <v>0</v>
      </c>
      <c r="AA265" s="136">
        <v>0</v>
      </c>
      <c r="AB265" s="136">
        <v>0</v>
      </c>
      <c r="AC265" s="136">
        <v>0</v>
      </c>
      <c r="AD265" s="136">
        <v>0</v>
      </c>
      <c r="AE265" s="136" t="s">
        <v>252</v>
      </c>
      <c r="AF265" s="136">
        <v>0</v>
      </c>
      <c r="AG265" s="136" t="s">
        <v>252</v>
      </c>
      <c r="AH265" s="136" t="s">
        <v>252</v>
      </c>
      <c r="AI265" s="139" t="s">
        <v>252</v>
      </c>
      <c r="AJ265" s="148">
        <f t="shared" si="21"/>
        <v>0</v>
      </c>
      <c r="AK265" s="148">
        <f t="shared" si="22"/>
        <v>0</v>
      </c>
    </row>
    <row r="266" spans="23:37">
      <c r="W266" s="410"/>
      <c r="X266" s="83" t="s">
        <v>37</v>
      </c>
      <c r="Y266" s="135">
        <v>0</v>
      </c>
      <c r="Z266" s="136">
        <v>0</v>
      </c>
      <c r="AA266" s="136">
        <v>0</v>
      </c>
      <c r="AB266" s="137">
        <v>2605000</v>
      </c>
      <c r="AC266" s="136">
        <v>0</v>
      </c>
      <c r="AD266" s="136">
        <v>0</v>
      </c>
      <c r="AE266" s="136" t="s">
        <v>252</v>
      </c>
      <c r="AF266" s="136">
        <v>0</v>
      </c>
      <c r="AG266" s="136" t="s">
        <v>252</v>
      </c>
      <c r="AH266" s="136" t="s">
        <v>252</v>
      </c>
      <c r="AI266" s="138">
        <v>2605000</v>
      </c>
      <c r="AJ266" s="148">
        <f t="shared" si="21"/>
        <v>2605</v>
      </c>
      <c r="AK266" s="148">
        <f t="shared" si="22"/>
        <v>2605</v>
      </c>
    </row>
    <row r="267" spans="23:37">
      <c r="W267" s="410"/>
      <c r="X267" s="83" t="s">
        <v>38</v>
      </c>
      <c r="Y267" s="135">
        <v>0</v>
      </c>
      <c r="Z267" s="136">
        <v>0</v>
      </c>
      <c r="AA267" s="136">
        <v>0</v>
      </c>
      <c r="AB267" s="137">
        <v>1440</v>
      </c>
      <c r="AC267" s="137">
        <v>510399.99999999983</v>
      </c>
      <c r="AD267" s="136">
        <v>0</v>
      </c>
      <c r="AE267" s="136" t="s">
        <v>252</v>
      </c>
      <c r="AF267" s="137">
        <v>228</v>
      </c>
      <c r="AG267" s="136" t="s">
        <v>252</v>
      </c>
      <c r="AH267" s="136" t="s">
        <v>252</v>
      </c>
      <c r="AI267" s="138">
        <v>512068</v>
      </c>
      <c r="AJ267" s="148">
        <f t="shared" si="21"/>
        <v>511.8399999999998</v>
      </c>
      <c r="AK267" s="148">
        <f t="shared" si="22"/>
        <v>511.8399999999998</v>
      </c>
    </row>
    <row r="268" spans="23:37">
      <c r="W268" s="410"/>
      <c r="X268" s="83" t="s">
        <v>39</v>
      </c>
      <c r="Y268" s="135">
        <v>0</v>
      </c>
      <c r="Z268" s="136">
        <v>0</v>
      </c>
      <c r="AA268" s="136">
        <v>0</v>
      </c>
      <c r="AB268" s="137">
        <v>16000</v>
      </c>
      <c r="AC268" s="136">
        <v>0</v>
      </c>
      <c r="AD268" s="137">
        <v>160</v>
      </c>
      <c r="AE268" s="136" t="s">
        <v>252</v>
      </c>
      <c r="AF268" s="136">
        <v>0</v>
      </c>
      <c r="AG268" s="136" t="s">
        <v>252</v>
      </c>
      <c r="AH268" s="136" t="s">
        <v>252</v>
      </c>
      <c r="AI268" s="138">
        <v>16160</v>
      </c>
      <c r="AJ268" s="148">
        <f t="shared" si="21"/>
        <v>16</v>
      </c>
      <c r="AK268" s="148">
        <f t="shared" si="22"/>
        <v>176</v>
      </c>
    </row>
    <row r="269" spans="23:37">
      <c r="W269" s="410"/>
      <c r="X269" s="83" t="s">
        <v>261</v>
      </c>
      <c r="Y269" s="135">
        <v>0</v>
      </c>
      <c r="Z269" s="136">
        <v>0</v>
      </c>
      <c r="AA269" s="136">
        <v>0</v>
      </c>
      <c r="AB269" s="137">
        <v>1000</v>
      </c>
      <c r="AC269" s="136">
        <v>0</v>
      </c>
      <c r="AD269" s="136">
        <v>0</v>
      </c>
      <c r="AE269" s="136" t="s">
        <v>252</v>
      </c>
      <c r="AF269" s="136">
        <v>0</v>
      </c>
      <c r="AG269" s="136" t="s">
        <v>252</v>
      </c>
      <c r="AH269" s="136" t="s">
        <v>252</v>
      </c>
      <c r="AI269" s="138">
        <v>1000</v>
      </c>
      <c r="AJ269" s="148">
        <f t="shared" si="21"/>
        <v>1</v>
      </c>
      <c r="AK269" s="148">
        <f t="shared" si="22"/>
        <v>1</v>
      </c>
    </row>
    <row r="270" spans="23:37" ht="15" thickBot="1">
      <c r="W270" s="410"/>
      <c r="X270" s="83" t="s">
        <v>262</v>
      </c>
      <c r="Y270" s="135">
        <v>0</v>
      </c>
      <c r="Z270" s="136">
        <v>0</v>
      </c>
      <c r="AA270" s="136">
        <v>0</v>
      </c>
      <c r="AB270" s="136">
        <v>0</v>
      </c>
      <c r="AC270" s="136">
        <v>0</v>
      </c>
      <c r="AD270" s="137">
        <v>216750</v>
      </c>
      <c r="AE270" s="136" t="s">
        <v>252</v>
      </c>
      <c r="AF270" s="136">
        <v>0</v>
      </c>
      <c r="AG270" s="136" t="s">
        <v>252</v>
      </c>
      <c r="AH270" s="136" t="s">
        <v>252</v>
      </c>
      <c r="AI270" s="138">
        <v>216750</v>
      </c>
      <c r="AJ270" s="148">
        <f t="shared" si="21"/>
        <v>0</v>
      </c>
      <c r="AK270" s="148">
        <f t="shared" si="22"/>
        <v>216750</v>
      </c>
    </row>
    <row r="271" spans="23:37" ht="15" thickBot="1">
      <c r="W271" s="410"/>
      <c r="X271" s="174" t="s">
        <v>238</v>
      </c>
      <c r="Y271" s="181">
        <v>372</v>
      </c>
      <c r="Z271" s="177">
        <v>286</v>
      </c>
      <c r="AA271" s="177">
        <v>132361</v>
      </c>
      <c r="AB271" s="177">
        <v>2665226</v>
      </c>
      <c r="AC271" s="177">
        <v>580124.00000000023</v>
      </c>
      <c r="AD271" s="177">
        <v>216938</v>
      </c>
      <c r="AE271" s="176" t="s">
        <v>252</v>
      </c>
      <c r="AF271" s="177">
        <v>1439</v>
      </c>
      <c r="AG271" s="176" t="s">
        <v>252</v>
      </c>
      <c r="AH271" s="176" t="s">
        <v>252</v>
      </c>
      <c r="AI271" s="179">
        <v>3596746.0000000014</v>
      </c>
      <c r="AJ271" s="148">
        <f t="shared" si="21"/>
        <v>3245.35</v>
      </c>
      <c r="AK271" s="148">
        <f t="shared" si="22"/>
        <v>352544.35</v>
      </c>
    </row>
    <row r="272" spans="23:37" ht="15" thickBot="1">
      <c r="W272" s="423" t="s">
        <v>238</v>
      </c>
      <c r="X272" s="83" t="s">
        <v>251</v>
      </c>
      <c r="Y272" s="135" t="s">
        <v>252</v>
      </c>
      <c r="Z272" s="136" t="s">
        <v>252</v>
      </c>
      <c r="AA272" s="136" t="s">
        <v>252</v>
      </c>
      <c r="AB272" s="137">
        <v>22990532.000000019</v>
      </c>
      <c r="AC272" s="137">
        <v>92950.000000000015</v>
      </c>
      <c r="AD272" s="137">
        <v>49500</v>
      </c>
      <c r="AE272" s="136" t="s">
        <v>252</v>
      </c>
      <c r="AF272" s="137">
        <v>30</v>
      </c>
      <c r="AG272" s="137">
        <v>21565559.999999996</v>
      </c>
      <c r="AH272" s="136" t="s">
        <v>252</v>
      </c>
      <c r="AI272" s="138">
        <v>44698572.000000022</v>
      </c>
    </row>
    <row r="273" spans="23:35">
      <c r="W273" s="410"/>
      <c r="X273" s="83" t="s">
        <v>253</v>
      </c>
      <c r="Y273" s="140">
        <v>372</v>
      </c>
      <c r="Z273" s="136" t="s">
        <v>252</v>
      </c>
      <c r="AA273" s="137">
        <v>44400000</v>
      </c>
      <c r="AB273" s="137">
        <v>148236237</v>
      </c>
      <c r="AC273" s="137">
        <v>177490.00000000003</v>
      </c>
      <c r="AD273" s="136" t="s">
        <v>252</v>
      </c>
      <c r="AE273" s="136" t="s">
        <v>252</v>
      </c>
      <c r="AF273" s="137">
        <v>463.99999999999994</v>
      </c>
      <c r="AG273" s="137">
        <v>169503145.00000003</v>
      </c>
      <c r="AH273" s="137">
        <v>91370</v>
      </c>
      <c r="AI273" s="138">
        <v>362409078.00000006</v>
      </c>
    </row>
    <row r="274" spans="23:35">
      <c r="W274" s="410"/>
      <c r="X274" s="83" t="s">
        <v>254</v>
      </c>
      <c r="Y274" s="135" t="s">
        <v>252</v>
      </c>
      <c r="Z274" s="137">
        <v>45000</v>
      </c>
      <c r="AA274" s="137">
        <v>5860</v>
      </c>
      <c r="AB274" s="137">
        <v>299398193.99999964</v>
      </c>
      <c r="AC274" s="137">
        <v>555458</v>
      </c>
      <c r="AD274" s="137">
        <v>1717901</v>
      </c>
      <c r="AE274" s="136" t="s">
        <v>252</v>
      </c>
      <c r="AF274" s="137">
        <v>5760</v>
      </c>
      <c r="AG274" s="137">
        <v>437036280.99999988</v>
      </c>
      <c r="AH274" s="136" t="s">
        <v>252</v>
      </c>
      <c r="AI274" s="138">
        <v>738764453.99999809</v>
      </c>
    </row>
    <row r="275" spans="23:35">
      <c r="W275" s="410"/>
      <c r="X275" s="83" t="s">
        <v>34</v>
      </c>
      <c r="Y275" s="135" t="s">
        <v>252</v>
      </c>
      <c r="Z275" s="136" t="s">
        <v>252</v>
      </c>
      <c r="AA275" s="137">
        <v>1265930809</v>
      </c>
      <c r="AB275" s="137">
        <v>58804376.000000015</v>
      </c>
      <c r="AC275" s="137">
        <v>146146.99999999997</v>
      </c>
      <c r="AD275" s="136" t="s">
        <v>252</v>
      </c>
      <c r="AE275" s="136" t="s">
        <v>252</v>
      </c>
      <c r="AF275" s="137">
        <v>17064</v>
      </c>
      <c r="AG275" s="137">
        <v>86437780</v>
      </c>
      <c r="AH275" s="137">
        <v>432583</v>
      </c>
      <c r="AI275" s="138">
        <v>1411768759.0000002</v>
      </c>
    </row>
    <row r="276" spans="23:35">
      <c r="W276" s="410"/>
      <c r="X276" s="83" t="s">
        <v>255</v>
      </c>
      <c r="Y276" s="135" t="s">
        <v>252</v>
      </c>
      <c r="Z276" s="137">
        <v>1866240</v>
      </c>
      <c r="AA276" s="136" t="s">
        <v>252</v>
      </c>
      <c r="AB276" s="137">
        <v>63169945</v>
      </c>
      <c r="AC276" s="137">
        <v>347125.00000000012</v>
      </c>
      <c r="AD276" s="137">
        <v>72702</v>
      </c>
      <c r="AE276" s="136" t="s">
        <v>252</v>
      </c>
      <c r="AF276" s="137">
        <v>456</v>
      </c>
      <c r="AG276" s="137">
        <v>50659294.000000022</v>
      </c>
      <c r="AH276" s="137">
        <v>16994</v>
      </c>
      <c r="AI276" s="138">
        <v>116132755.99999994</v>
      </c>
    </row>
    <row r="277" spans="23:35">
      <c r="W277" s="410"/>
      <c r="X277" s="83" t="s">
        <v>256</v>
      </c>
      <c r="Y277" s="135" t="s">
        <v>252</v>
      </c>
      <c r="Z277" s="136" t="s">
        <v>252</v>
      </c>
      <c r="AA277" s="136" t="s">
        <v>252</v>
      </c>
      <c r="AB277" s="137">
        <v>213458113.00000006</v>
      </c>
      <c r="AC277" s="137">
        <v>1461387.9999999991</v>
      </c>
      <c r="AD277" s="137">
        <v>102</v>
      </c>
      <c r="AE277" s="136" t="s">
        <v>252</v>
      </c>
      <c r="AF277" s="137">
        <v>1000</v>
      </c>
      <c r="AG277" s="137">
        <v>22769431</v>
      </c>
      <c r="AH277" s="137">
        <v>3441</v>
      </c>
      <c r="AI277" s="138">
        <v>237693475.00000003</v>
      </c>
    </row>
    <row r="278" spans="23:35">
      <c r="W278" s="410"/>
      <c r="X278" s="83" t="s">
        <v>257</v>
      </c>
      <c r="Y278" s="135" t="s">
        <v>252</v>
      </c>
      <c r="Z278" s="137">
        <v>286</v>
      </c>
      <c r="AA278" s="137">
        <v>11556395</v>
      </c>
      <c r="AB278" s="137">
        <v>139050147.00000006</v>
      </c>
      <c r="AC278" s="137">
        <v>831705</v>
      </c>
      <c r="AD278" s="136" t="s">
        <v>252</v>
      </c>
      <c r="AE278" s="136" t="s">
        <v>252</v>
      </c>
      <c r="AF278" s="136" t="s">
        <v>252</v>
      </c>
      <c r="AG278" s="137">
        <v>52792127.000000007</v>
      </c>
      <c r="AH278" s="137">
        <v>5200</v>
      </c>
      <c r="AI278" s="138">
        <v>204235860.00000009</v>
      </c>
    </row>
    <row r="279" spans="23:35">
      <c r="W279" s="410"/>
      <c r="X279" s="83" t="s">
        <v>110</v>
      </c>
      <c r="Y279" s="135" t="s">
        <v>252</v>
      </c>
      <c r="Z279" s="136" t="s">
        <v>252</v>
      </c>
      <c r="AA279" s="137">
        <v>29082770.000000004</v>
      </c>
      <c r="AB279" s="137">
        <v>276073611</v>
      </c>
      <c r="AC279" s="137">
        <v>575584.00000000023</v>
      </c>
      <c r="AD279" s="137">
        <v>556</v>
      </c>
      <c r="AE279" s="136" t="s">
        <v>252</v>
      </c>
      <c r="AF279" s="137">
        <v>4305</v>
      </c>
      <c r="AG279" s="137">
        <v>20062356</v>
      </c>
      <c r="AH279" s="137">
        <v>1174936.0000000002</v>
      </c>
      <c r="AI279" s="138">
        <v>326974117.99999988</v>
      </c>
    </row>
    <row r="280" spans="23:35">
      <c r="W280" s="410"/>
      <c r="X280" s="83" t="s">
        <v>258</v>
      </c>
      <c r="Y280" s="135" t="s">
        <v>252</v>
      </c>
      <c r="Z280" s="136" t="s">
        <v>252</v>
      </c>
      <c r="AA280" s="137">
        <v>25237491</v>
      </c>
      <c r="AB280" s="137">
        <v>93351522.99999997</v>
      </c>
      <c r="AC280" s="137">
        <v>76093</v>
      </c>
      <c r="AD280" s="136" t="s">
        <v>252</v>
      </c>
      <c r="AE280" s="136" t="s">
        <v>252</v>
      </c>
      <c r="AF280" s="137">
        <v>2167</v>
      </c>
      <c r="AG280" s="137">
        <v>84894376.000000015</v>
      </c>
      <c r="AH280" s="136" t="s">
        <v>252</v>
      </c>
      <c r="AI280" s="138">
        <v>203561650.00000009</v>
      </c>
    </row>
    <row r="281" spans="23:35">
      <c r="W281" s="410"/>
      <c r="X281" s="83" t="s">
        <v>35</v>
      </c>
      <c r="Y281" s="135" t="s">
        <v>252</v>
      </c>
      <c r="Z281" s="136" t="s">
        <v>252</v>
      </c>
      <c r="AA281" s="136" t="s">
        <v>252</v>
      </c>
      <c r="AB281" s="137">
        <v>71456042</v>
      </c>
      <c r="AC281" s="137">
        <v>35659</v>
      </c>
      <c r="AD281" s="136" t="s">
        <v>252</v>
      </c>
      <c r="AE281" s="136" t="s">
        <v>252</v>
      </c>
      <c r="AF281" s="137">
        <v>7761.9999999999973</v>
      </c>
      <c r="AG281" s="137">
        <v>15473379.000000002</v>
      </c>
      <c r="AH281" s="137">
        <v>2259</v>
      </c>
      <c r="AI281" s="138">
        <v>86975100.999999985</v>
      </c>
    </row>
    <row r="282" spans="23:35">
      <c r="W282" s="410"/>
      <c r="X282" s="83" t="s">
        <v>259</v>
      </c>
      <c r="Y282" s="135" t="s">
        <v>252</v>
      </c>
      <c r="Z282" s="136" t="s">
        <v>252</v>
      </c>
      <c r="AA282" s="136" t="s">
        <v>252</v>
      </c>
      <c r="AB282" s="137">
        <v>97675231.000000015</v>
      </c>
      <c r="AC282" s="137">
        <v>25776</v>
      </c>
      <c r="AD282" s="136" t="s">
        <v>252</v>
      </c>
      <c r="AE282" s="136" t="s">
        <v>252</v>
      </c>
      <c r="AF282" s="136" t="s">
        <v>252</v>
      </c>
      <c r="AG282" s="137">
        <v>12838600</v>
      </c>
      <c r="AH282" s="136" t="s">
        <v>252</v>
      </c>
      <c r="AI282" s="138">
        <v>110539606.99999997</v>
      </c>
    </row>
    <row r="283" spans="23:35">
      <c r="W283" s="410"/>
      <c r="X283" s="83" t="s">
        <v>260</v>
      </c>
      <c r="Y283" s="135" t="s">
        <v>252</v>
      </c>
      <c r="Z283" s="136" t="s">
        <v>252</v>
      </c>
      <c r="AA283" s="137">
        <v>451774503</v>
      </c>
      <c r="AB283" s="137">
        <v>61648105.000000007</v>
      </c>
      <c r="AC283" s="137">
        <v>606321</v>
      </c>
      <c r="AD283" s="137">
        <v>360</v>
      </c>
      <c r="AE283" s="136" t="s">
        <v>252</v>
      </c>
      <c r="AF283" s="137">
        <v>760</v>
      </c>
      <c r="AG283" s="137">
        <v>57595534.999999985</v>
      </c>
      <c r="AH283" s="137">
        <v>950734.99999999988</v>
      </c>
      <c r="AI283" s="138">
        <v>572576319.0000006</v>
      </c>
    </row>
    <row r="284" spans="23:35">
      <c r="W284" s="410"/>
      <c r="X284" s="83" t="s">
        <v>36</v>
      </c>
      <c r="Y284" s="135" t="s">
        <v>252</v>
      </c>
      <c r="Z284" s="136" t="s">
        <v>252</v>
      </c>
      <c r="AA284" s="137">
        <v>513439831</v>
      </c>
      <c r="AB284" s="137">
        <v>124251886.00000001</v>
      </c>
      <c r="AC284" s="137">
        <v>108130.00000000001</v>
      </c>
      <c r="AD284" s="136" t="s">
        <v>252</v>
      </c>
      <c r="AE284" s="137">
        <v>48</v>
      </c>
      <c r="AF284" s="137">
        <v>2534.9999999999995</v>
      </c>
      <c r="AG284" s="137">
        <v>401677</v>
      </c>
      <c r="AH284" s="137">
        <v>201583.99999999997</v>
      </c>
      <c r="AI284" s="138">
        <v>638405691</v>
      </c>
    </row>
    <row r="285" spans="23:35">
      <c r="W285" s="410"/>
      <c r="X285" s="83" t="s">
        <v>37</v>
      </c>
      <c r="Y285" s="135" t="s">
        <v>252</v>
      </c>
      <c r="Z285" s="136" t="s">
        <v>252</v>
      </c>
      <c r="AA285" s="136" t="s">
        <v>252</v>
      </c>
      <c r="AB285" s="137">
        <v>111252083.99999999</v>
      </c>
      <c r="AC285" s="136" t="s">
        <v>252</v>
      </c>
      <c r="AD285" s="136" t="s">
        <v>252</v>
      </c>
      <c r="AE285" s="136" t="s">
        <v>252</v>
      </c>
      <c r="AF285" s="137">
        <v>3786.9999999999995</v>
      </c>
      <c r="AG285" s="137">
        <v>11197631.000000002</v>
      </c>
      <c r="AH285" s="136" t="s">
        <v>252</v>
      </c>
      <c r="AI285" s="138">
        <v>122453501.99999994</v>
      </c>
    </row>
    <row r="286" spans="23:35">
      <c r="W286" s="410"/>
      <c r="X286" s="83" t="s">
        <v>38</v>
      </c>
      <c r="Y286" s="135" t="s">
        <v>252</v>
      </c>
      <c r="Z286" s="136" t="s">
        <v>252</v>
      </c>
      <c r="AA286" s="137">
        <v>42822062</v>
      </c>
      <c r="AB286" s="137">
        <v>25802524.000000007</v>
      </c>
      <c r="AC286" s="137">
        <v>738833.99999999942</v>
      </c>
      <c r="AD286" s="136" t="s">
        <v>252</v>
      </c>
      <c r="AE286" s="136" t="s">
        <v>252</v>
      </c>
      <c r="AF286" s="137">
        <v>1428</v>
      </c>
      <c r="AG286" s="137">
        <v>43792269</v>
      </c>
      <c r="AH286" s="137">
        <v>57641</v>
      </c>
      <c r="AI286" s="138">
        <v>113214758.0000001</v>
      </c>
    </row>
    <row r="287" spans="23:35">
      <c r="W287" s="410"/>
      <c r="X287" s="83" t="s">
        <v>39</v>
      </c>
      <c r="Y287" s="135" t="s">
        <v>252</v>
      </c>
      <c r="Z287" s="136" t="s">
        <v>252</v>
      </c>
      <c r="AA287" s="137">
        <v>114135286</v>
      </c>
      <c r="AB287" s="137">
        <v>70819925.99999997</v>
      </c>
      <c r="AC287" s="137">
        <v>15000.000000000002</v>
      </c>
      <c r="AD287" s="137">
        <v>940541</v>
      </c>
      <c r="AE287" s="136" t="s">
        <v>252</v>
      </c>
      <c r="AF287" s="137">
        <v>2871</v>
      </c>
      <c r="AG287" s="137">
        <v>5289823</v>
      </c>
      <c r="AH287" s="137">
        <v>7535</v>
      </c>
      <c r="AI287" s="138">
        <v>191210981.99999997</v>
      </c>
    </row>
    <row r="288" spans="23:35">
      <c r="W288" s="410"/>
      <c r="X288" s="83" t="s">
        <v>261</v>
      </c>
      <c r="Y288" s="135" t="s">
        <v>252</v>
      </c>
      <c r="Z288" s="136" t="s">
        <v>252</v>
      </c>
      <c r="AA288" s="137">
        <v>160914</v>
      </c>
      <c r="AB288" s="137">
        <v>17571637</v>
      </c>
      <c r="AC288" s="137">
        <v>3660</v>
      </c>
      <c r="AD288" s="137">
        <v>162816</v>
      </c>
      <c r="AE288" s="136" t="s">
        <v>252</v>
      </c>
      <c r="AF288" s="137">
        <v>8420.0000000000036</v>
      </c>
      <c r="AG288" s="137">
        <v>7172</v>
      </c>
      <c r="AH288" s="137">
        <v>47414.000000000007</v>
      </c>
      <c r="AI288" s="138">
        <v>17962033.000000007</v>
      </c>
    </row>
    <row r="289" spans="23:35">
      <c r="W289" s="410"/>
      <c r="X289" s="83" t="s">
        <v>262</v>
      </c>
      <c r="Y289" s="135" t="s">
        <v>252</v>
      </c>
      <c r="Z289" s="136" t="s">
        <v>252</v>
      </c>
      <c r="AA289" s="137">
        <v>295535914</v>
      </c>
      <c r="AB289" s="137">
        <v>753236634.00000048</v>
      </c>
      <c r="AC289" s="137">
        <v>250</v>
      </c>
      <c r="AD289" s="137">
        <v>2848756</v>
      </c>
      <c r="AE289" s="136" t="s">
        <v>252</v>
      </c>
      <c r="AF289" s="137">
        <v>6848.0000000000009</v>
      </c>
      <c r="AG289" s="137">
        <v>890706496.99999976</v>
      </c>
      <c r="AH289" s="136" t="s">
        <v>252</v>
      </c>
      <c r="AI289" s="138">
        <v>1942334899.0000005</v>
      </c>
    </row>
    <row r="290" spans="23:35" ht="15" thickBot="1">
      <c r="W290" s="411"/>
      <c r="X290" s="84" t="s">
        <v>238</v>
      </c>
      <c r="Y290" s="141">
        <v>372</v>
      </c>
      <c r="Z290" s="142">
        <v>1911526</v>
      </c>
      <c r="AA290" s="142">
        <v>2794081835.0000005</v>
      </c>
      <c r="AB290" s="142">
        <v>2648246746.9999995</v>
      </c>
      <c r="AC290" s="142">
        <v>5797570</v>
      </c>
      <c r="AD290" s="142">
        <v>5793234.0000000019</v>
      </c>
      <c r="AE290" s="142">
        <v>48</v>
      </c>
      <c r="AF290" s="142">
        <v>65656.999999999927</v>
      </c>
      <c r="AG290" s="142">
        <v>1983022933</v>
      </c>
      <c r="AH290" s="142">
        <v>2991692.0000000005</v>
      </c>
      <c r="AI290" s="143">
        <v>7441911614.0000105</v>
      </c>
    </row>
  </sheetData>
  <mergeCells count="27">
    <mergeCell ref="W272:W290"/>
    <mergeCell ref="W63:W81"/>
    <mergeCell ref="W82:W100"/>
    <mergeCell ref="W101:W119"/>
    <mergeCell ref="W120:W138"/>
    <mergeCell ref="W139:W157"/>
    <mergeCell ref="W158:W176"/>
    <mergeCell ref="W177:W195"/>
    <mergeCell ref="W196:W214"/>
    <mergeCell ref="W215:W233"/>
    <mergeCell ref="W234:W252"/>
    <mergeCell ref="W253:W271"/>
    <mergeCell ref="Y3:AI3"/>
    <mergeCell ref="Y4:AI4"/>
    <mergeCell ref="W6:W24"/>
    <mergeCell ref="W25:W43"/>
    <mergeCell ref="X3:X5"/>
    <mergeCell ref="W44:W62"/>
    <mergeCell ref="A1:U1"/>
    <mergeCell ref="A2:U2"/>
    <mergeCell ref="A3:A5"/>
    <mergeCell ref="B3:U3"/>
    <mergeCell ref="W3:W5"/>
    <mergeCell ref="G4:H4"/>
    <mergeCell ref="J4:K4"/>
    <mergeCell ref="R4:U4"/>
    <mergeCell ref="P4:Q4"/>
  </mergeCells>
  <printOptions horizontalCentered="1"/>
  <pageMargins left="0.51181102362204722" right="0.51181102362204722" top="0.59055118110236227" bottom="0.19685039370078741" header="0.31496062992125984" footer="0.31496062992125984"/>
  <pageSetup paperSize="9" scale="94" orientation="landscape" r:id="rId1"/>
  <legacyDrawing r:id="rId2"/>
</worksheet>
</file>

<file path=xl/worksheets/sheet37.xml><?xml version="1.0" encoding="utf-8"?>
<worksheet xmlns="http://schemas.openxmlformats.org/spreadsheetml/2006/main" xmlns:r="http://schemas.openxmlformats.org/officeDocument/2006/relationships">
  <sheetPr>
    <tabColor rgb="FF7030A0"/>
  </sheetPr>
  <dimension ref="A2:AO49"/>
  <sheetViews>
    <sheetView rightToLeft="1" topLeftCell="Y25" workbookViewId="0">
      <selection activeCell="AQ46" sqref="AQ46"/>
    </sheetView>
  </sheetViews>
  <sheetFormatPr defaultRowHeight="14.25"/>
  <sheetData>
    <row r="2" spans="1:41" ht="15" thickBot="1">
      <c r="L2" s="440" t="s">
        <v>68</v>
      </c>
      <c r="M2" s="440"/>
    </row>
    <row r="3" spans="1:41" ht="15" thickBot="1">
      <c r="A3" s="425" t="s">
        <v>241</v>
      </c>
      <c r="B3" s="426"/>
      <c r="C3" s="431" t="s">
        <v>336</v>
      </c>
      <c r="D3" s="432"/>
      <c r="E3" s="432"/>
      <c r="F3" s="432"/>
      <c r="G3" s="433"/>
      <c r="H3" s="435" t="s">
        <v>337</v>
      </c>
      <c r="I3" s="432"/>
      <c r="J3" s="432"/>
      <c r="K3" s="432"/>
      <c r="L3" s="433"/>
      <c r="M3" s="435" t="s">
        <v>338</v>
      </c>
      <c r="N3" s="432"/>
      <c r="O3" s="432"/>
      <c r="P3" s="432"/>
      <c r="Q3" s="433"/>
      <c r="R3" s="435" t="s">
        <v>339</v>
      </c>
      <c r="S3" s="432"/>
      <c r="T3" s="432"/>
      <c r="U3" s="432"/>
      <c r="V3" s="433"/>
      <c r="W3" s="435" t="s">
        <v>340</v>
      </c>
      <c r="X3" s="432"/>
      <c r="Y3" s="432"/>
      <c r="Z3" s="432"/>
      <c r="AA3" s="433"/>
      <c r="AB3" s="435" t="s">
        <v>341</v>
      </c>
      <c r="AC3" s="432"/>
      <c r="AD3" s="432"/>
      <c r="AE3" s="432"/>
      <c r="AF3" s="433"/>
      <c r="AG3" s="435" t="s">
        <v>342</v>
      </c>
      <c r="AH3" s="432"/>
      <c r="AI3" s="432"/>
      <c r="AJ3" s="432"/>
      <c r="AK3" s="433"/>
      <c r="AL3" s="436" t="s">
        <v>343</v>
      </c>
      <c r="AM3" s="432"/>
      <c r="AN3" s="437"/>
      <c r="AO3" s="201"/>
    </row>
    <row r="4" spans="1:41">
      <c r="A4" s="427"/>
      <c r="B4" s="428"/>
      <c r="C4" s="202" t="s">
        <v>344</v>
      </c>
      <c r="D4" s="203" t="s">
        <v>345</v>
      </c>
      <c r="E4" s="203" t="s">
        <v>346</v>
      </c>
      <c r="F4" s="203" t="s">
        <v>347</v>
      </c>
      <c r="G4" s="203" t="s">
        <v>238</v>
      </c>
      <c r="H4" s="204" t="s">
        <v>344</v>
      </c>
      <c r="I4" s="203" t="s">
        <v>345</v>
      </c>
      <c r="J4" s="203" t="s">
        <v>346</v>
      </c>
      <c r="K4" s="203" t="s">
        <v>347</v>
      </c>
      <c r="L4" s="203" t="s">
        <v>238</v>
      </c>
      <c r="M4" s="204" t="s">
        <v>344</v>
      </c>
      <c r="N4" s="203" t="s">
        <v>345</v>
      </c>
      <c r="O4" s="203" t="s">
        <v>346</v>
      </c>
      <c r="P4" s="203" t="s">
        <v>347</v>
      </c>
      <c r="Q4" s="203" t="s">
        <v>238</v>
      </c>
      <c r="R4" s="204" t="s">
        <v>344</v>
      </c>
      <c r="S4" s="203" t="s">
        <v>345</v>
      </c>
      <c r="T4" s="203" t="s">
        <v>346</v>
      </c>
      <c r="U4" s="203" t="s">
        <v>347</v>
      </c>
      <c r="V4" s="203" t="s">
        <v>238</v>
      </c>
      <c r="W4" s="205" t="s">
        <v>344</v>
      </c>
      <c r="X4" s="203" t="s">
        <v>345</v>
      </c>
      <c r="Y4" s="203" t="s">
        <v>346</v>
      </c>
      <c r="Z4" s="203" t="s">
        <v>347</v>
      </c>
      <c r="AA4" s="203" t="s">
        <v>238</v>
      </c>
      <c r="AB4" s="205" t="s">
        <v>344</v>
      </c>
      <c r="AC4" s="203" t="s">
        <v>345</v>
      </c>
      <c r="AD4" s="203" t="s">
        <v>346</v>
      </c>
      <c r="AE4" s="203" t="s">
        <v>347</v>
      </c>
      <c r="AF4" s="203" t="s">
        <v>238</v>
      </c>
      <c r="AG4" s="205" t="s">
        <v>344</v>
      </c>
      <c r="AH4" s="203" t="s">
        <v>345</v>
      </c>
      <c r="AI4" s="203" t="s">
        <v>346</v>
      </c>
      <c r="AJ4" s="203" t="s">
        <v>347</v>
      </c>
      <c r="AK4" s="203" t="s">
        <v>238</v>
      </c>
      <c r="AL4" s="205" t="s">
        <v>344</v>
      </c>
      <c r="AM4" s="203" t="s">
        <v>345</v>
      </c>
      <c r="AN4" s="206" t="s">
        <v>238</v>
      </c>
      <c r="AO4" s="201"/>
    </row>
    <row r="5" spans="1:41" ht="15" thickBot="1">
      <c r="A5" s="429"/>
      <c r="B5" s="430"/>
      <c r="C5" s="207" t="s">
        <v>242</v>
      </c>
      <c r="D5" s="208" t="s">
        <v>242</v>
      </c>
      <c r="E5" s="208" t="s">
        <v>242</v>
      </c>
      <c r="F5" s="208" t="s">
        <v>242</v>
      </c>
      <c r="G5" s="208" t="s">
        <v>242</v>
      </c>
      <c r="H5" s="208" t="s">
        <v>242</v>
      </c>
      <c r="I5" s="208" t="s">
        <v>242</v>
      </c>
      <c r="J5" s="208" t="s">
        <v>242</v>
      </c>
      <c r="K5" s="208" t="s">
        <v>242</v>
      </c>
      <c r="L5" s="208" t="s">
        <v>242</v>
      </c>
      <c r="M5" s="208" t="s">
        <v>242</v>
      </c>
      <c r="N5" s="208" t="s">
        <v>242</v>
      </c>
      <c r="O5" s="208" t="s">
        <v>242</v>
      </c>
      <c r="P5" s="208" t="s">
        <v>242</v>
      </c>
      <c r="Q5" s="208" t="s">
        <v>242</v>
      </c>
      <c r="R5" s="208" t="s">
        <v>242</v>
      </c>
      <c r="S5" s="208" t="s">
        <v>242</v>
      </c>
      <c r="T5" s="208" t="s">
        <v>242</v>
      </c>
      <c r="U5" s="208" t="s">
        <v>242</v>
      </c>
      <c r="V5" s="208" t="s">
        <v>242</v>
      </c>
      <c r="W5" s="208" t="s">
        <v>242</v>
      </c>
      <c r="X5" s="208" t="s">
        <v>242</v>
      </c>
      <c r="Y5" s="208" t="s">
        <v>242</v>
      </c>
      <c r="Z5" s="208" t="s">
        <v>242</v>
      </c>
      <c r="AA5" s="208" t="s">
        <v>242</v>
      </c>
      <c r="AB5" s="208" t="s">
        <v>242</v>
      </c>
      <c r="AC5" s="208" t="s">
        <v>242</v>
      </c>
      <c r="AD5" s="208" t="s">
        <v>242</v>
      </c>
      <c r="AE5" s="208" t="s">
        <v>242</v>
      </c>
      <c r="AF5" s="208" t="s">
        <v>242</v>
      </c>
      <c r="AG5" s="208" t="s">
        <v>242</v>
      </c>
      <c r="AH5" s="208" t="s">
        <v>242</v>
      </c>
      <c r="AI5" s="208" t="s">
        <v>242</v>
      </c>
      <c r="AJ5" s="208" t="s">
        <v>242</v>
      </c>
      <c r="AK5" s="208" t="s">
        <v>242</v>
      </c>
      <c r="AL5" s="208" t="s">
        <v>242</v>
      </c>
      <c r="AM5" s="208" t="s">
        <v>242</v>
      </c>
      <c r="AN5" s="209" t="s">
        <v>242</v>
      </c>
      <c r="AO5" s="201"/>
    </row>
    <row r="6" spans="1:41" ht="15" thickBot="1">
      <c r="A6" s="434" t="s">
        <v>1</v>
      </c>
      <c r="B6" s="210" t="s">
        <v>251</v>
      </c>
      <c r="C6" s="211">
        <v>1</v>
      </c>
      <c r="D6" s="212">
        <v>49</v>
      </c>
      <c r="E6" s="212">
        <v>7</v>
      </c>
      <c r="F6" s="212">
        <v>9</v>
      </c>
      <c r="G6" s="212">
        <v>66</v>
      </c>
      <c r="H6" s="212">
        <v>1</v>
      </c>
      <c r="I6" s="212">
        <v>51</v>
      </c>
      <c r="J6" s="212">
        <v>5</v>
      </c>
      <c r="K6" s="212">
        <v>9</v>
      </c>
      <c r="L6" s="212">
        <v>66</v>
      </c>
      <c r="M6" s="212">
        <v>1</v>
      </c>
      <c r="N6" s="212">
        <v>51</v>
      </c>
      <c r="O6" s="212">
        <v>8</v>
      </c>
      <c r="P6" s="212">
        <v>6</v>
      </c>
      <c r="Q6" s="212">
        <v>66</v>
      </c>
      <c r="R6" s="212">
        <v>52</v>
      </c>
      <c r="S6" s="212">
        <v>6</v>
      </c>
      <c r="T6" s="212">
        <v>7</v>
      </c>
      <c r="U6" s="212">
        <v>1</v>
      </c>
      <c r="V6" s="212">
        <v>66</v>
      </c>
      <c r="W6" s="212">
        <v>27</v>
      </c>
      <c r="X6" s="212">
        <v>24</v>
      </c>
      <c r="Y6" s="212">
        <v>7</v>
      </c>
      <c r="Z6" s="212">
        <v>8</v>
      </c>
      <c r="AA6" s="212">
        <v>66</v>
      </c>
      <c r="AB6" s="212">
        <v>3</v>
      </c>
      <c r="AC6" s="212">
        <v>51</v>
      </c>
      <c r="AD6" s="212">
        <v>2</v>
      </c>
      <c r="AE6" s="212">
        <v>10</v>
      </c>
      <c r="AF6" s="212">
        <v>66</v>
      </c>
      <c r="AG6" s="212">
        <v>6</v>
      </c>
      <c r="AH6" s="212">
        <v>55</v>
      </c>
      <c r="AI6" s="212">
        <v>0</v>
      </c>
      <c r="AJ6" s="212">
        <v>5</v>
      </c>
      <c r="AK6" s="212">
        <v>66</v>
      </c>
      <c r="AL6" s="213">
        <v>4</v>
      </c>
      <c r="AM6" s="212">
        <v>62</v>
      </c>
      <c r="AN6" s="214">
        <v>66</v>
      </c>
      <c r="AO6" s="201"/>
    </row>
    <row r="7" spans="1:41">
      <c r="A7" s="427"/>
      <c r="B7" s="215" t="s">
        <v>253</v>
      </c>
      <c r="C7" s="216">
        <v>5</v>
      </c>
      <c r="D7" s="217">
        <v>79</v>
      </c>
      <c r="E7" s="217">
        <v>1</v>
      </c>
      <c r="F7" s="217">
        <v>15</v>
      </c>
      <c r="G7" s="217">
        <v>100</v>
      </c>
      <c r="H7" s="217">
        <v>4</v>
      </c>
      <c r="I7" s="217">
        <v>73</v>
      </c>
      <c r="J7" s="217">
        <v>2</v>
      </c>
      <c r="K7" s="217">
        <v>21</v>
      </c>
      <c r="L7" s="217">
        <v>100</v>
      </c>
      <c r="M7" s="217">
        <v>21</v>
      </c>
      <c r="N7" s="217">
        <v>62</v>
      </c>
      <c r="O7" s="217">
        <v>1</v>
      </c>
      <c r="P7" s="217">
        <v>16</v>
      </c>
      <c r="Q7" s="217">
        <v>100</v>
      </c>
      <c r="R7" s="217">
        <v>93</v>
      </c>
      <c r="S7" s="217">
        <v>5</v>
      </c>
      <c r="T7" s="217">
        <v>0</v>
      </c>
      <c r="U7" s="217">
        <v>2</v>
      </c>
      <c r="V7" s="217">
        <v>100</v>
      </c>
      <c r="W7" s="217">
        <v>29</v>
      </c>
      <c r="X7" s="217">
        <v>59</v>
      </c>
      <c r="Y7" s="217">
        <v>1</v>
      </c>
      <c r="Z7" s="217">
        <v>11</v>
      </c>
      <c r="AA7" s="217">
        <v>100</v>
      </c>
      <c r="AB7" s="217">
        <v>1</v>
      </c>
      <c r="AC7" s="217">
        <v>22</v>
      </c>
      <c r="AD7" s="217">
        <v>0</v>
      </c>
      <c r="AE7" s="217">
        <v>77</v>
      </c>
      <c r="AF7" s="217">
        <v>100</v>
      </c>
      <c r="AG7" s="217">
        <v>5</v>
      </c>
      <c r="AH7" s="217">
        <v>26</v>
      </c>
      <c r="AI7" s="217">
        <v>0</v>
      </c>
      <c r="AJ7" s="217">
        <v>69</v>
      </c>
      <c r="AK7" s="217">
        <v>100</v>
      </c>
      <c r="AL7" s="218">
        <v>2</v>
      </c>
      <c r="AM7" s="217">
        <v>98</v>
      </c>
      <c r="AN7" s="219">
        <v>100</v>
      </c>
      <c r="AO7" s="201"/>
    </row>
    <row r="8" spans="1:41">
      <c r="A8" s="427"/>
      <c r="B8" s="215" t="s">
        <v>254</v>
      </c>
      <c r="C8" s="216">
        <v>4</v>
      </c>
      <c r="D8" s="217">
        <v>104</v>
      </c>
      <c r="E8" s="217">
        <v>3</v>
      </c>
      <c r="F8" s="217">
        <v>87</v>
      </c>
      <c r="G8" s="217">
        <v>198</v>
      </c>
      <c r="H8" s="217">
        <v>2</v>
      </c>
      <c r="I8" s="217">
        <v>109</v>
      </c>
      <c r="J8" s="217">
        <v>3</v>
      </c>
      <c r="K8" s="217">
        <v>84</v>
      </c>
      <c r="L8" s="217">
        <v>198</v>
      </c>
      <c r="M8" s="217">
        <v>8</v>
      </c>
      <c r="N8" s="217">
        <v>108</v>
      </c>
      <c r="O8" s="217">
        <v>3</v>
      </c>
      <c r="P8" s="217">
        <v>79</v>
      </c>
      <c r="Q8" s="217">
        <v>198</v>
      </c>
      <c r="R8" s="217">
        <v>182</v>
      </c>
      <c r="S8" s="217">
        <v>15</v>
      </c>
      <c r="T8" s="217">
        <v>0</v>
      </c>
      <c r="U8" s="217">
        <v>1</v>
      </c>
      <c r="V8" s="217">
        <v>198</v>
      </c>
      <c r="W8" s="217">
        <v>8</v>
      </c>
      <c r="X8" s="217">
        <v>140</v>
      </c>
      <c r="Y8" s="217">
        <v>0</v>
      </c>
      <c r="Z8" s="217">
        <v>50</v>
      </c>
      <c r="AA8" s="217">
        <v>198</v>
      </c>
      <c r="AB8" s="217">
        <v>3</v>
      </c>
      <c r="AC8" s="217">
        <v>73</v>
      </c>
      <c r="AD8" s="217">
        <v>7</v>
      </c>
      <c r="AE8" s="217">
        <v>115</v>
      </c>
      <c r="AF8" s="217">
        <v>198</v>
      </c>
      <c r="AG8" s="217">
        <v>0</v>
      </c>
      <c r="AH8" s="217">
        <v>50</v>
      </c>
      <c r="AI8" s="217">
        <v>0</v>
      </c>
      <c r="AJ8" s="217">
        <v>148</v>
      </c>
      <c r="AK8" s="217">
        <v>198</v>
      </c>
      <c r="AL8" s="218">
        <v>5</v>
      </c>
      <c r="AM8" s="217">
        <v>193</v>
      </c>
      <c r="AN8" s="219">
        <v>198</v>
      </c>
      <c r="AO8" s="201"/>
    </row>
    <row r="9" spans="1:41">
      <c r="A9" s="427"/>
      <c r="B9" s="215" t="s">
        <v>34</v>
      </c>
      <c r="C9" s="216">
        <v>2</v>
      </c>
      <c r="D9" s="217">
        <v>58</v>
      </c>
      <c r="E9" s="217">
        <v>2</v>
      </c>
      <c r="F9" s="217">
        <v>22</v>
      </c>
      <c r="G9" s="217">
        <v>84</v>
      </c>
      <c r="H9" s="217">
        <v>1</v>
      </c>
      <c r="I9" s="217">
        <v>61</v>
      </c>
      <c r="J9" s="217">
        <v>8</v>
      </c>
      <c r="K9" s="217">
        <v>14</v>
      </c>
      <c r="L9" s="217">
        <v>84</v>
      </c>
      <c r="M9" s="217">
        <v>11</v>
      </c>
      <c r="N9" s="217">
        <v>58</v>
      </c>
      <c r="O9" s="217">
        <v>6</v>
      </c>
      <c r="P9" s="217">
        <v>9</v>
      </c>
      <c r="Q9" s="217">
        <v>84</v>
      </c>
      <c r="R9" s="217">
        <v>83</v>
      </c>
      <c r="S9" s="217">
        <v>0</v>
      </c>
      <c r="T9" s="217">
        <v>0</v>
      </c>
      <c r="U9" s="217">
        <v>1</v>
      </c>
      <c r="V9" s="217">
        <v>84</v>
      </c>
      <c r="W9" s="217">
        <v>6</v>
      </c>
      <c r="X9" s="217">
        <v>65</v>
      </c>
      <c r="Y9" s="217">
        <v>0</v>
      </c>
      <c r="Z9" s="217">
        <v>13</v>
      </c>
      <c r="AA9" s="217">
        <v>84</v>
      </c>
      <c r="AB9" s="217">
        <v>7</v>
      </c>
      <c r="AC9" s="217">
        <v>12</v>
      </c>
      <c r="AD9" s="217">
        <v>3</v>
      </c>
      <c r="AE9" s="217">
        <v>62</v>
      </c>
      <c r="AF9" s="217">
        <v>84</v>
      </c>
      <c r="AG9" s="217">
        <v>0</v>
      </c>
      <c r="AH9" s="217">
        <v>7</v>
      </c>
      <c r="AI9" s="217">
        <v>1</v>
      </c>
      <c r="AJ9" s="217">
        <v>76</v>
      </c>
      <c r="AK9" s="217">
        <v>84</v>
      </c>
      <c r="AL9" s="217">
        <v>0</v>
      </c>
      <c r="AM9" s="217">
        <v>84</v>
      </c>
      <c r="AN9" s="219">
        <v>84</v>
      </c>
      <c r="AO9" s="201"/>
    </row>
    <row r="10" spans="1:41">
      <c r="A10" s="427"/>
      <c r="B10" s="215" t="s">
        <v>255</v>
      </c>
      <c r="C10" s="216">
        <v>18</v>
      </c>
      <c r="D10" s="217">
        <v>45</v>
      </c>
      <c r="E10" s="217">
        <v>17</v>
      </c>
      <c r="F10" s="217">
        <v>22</v>
      </c>
      <c r="G10" s="217">
        <v>102</v>
      </c>
      <c r="H10" s="217">
        <v>13</v>
      </c>
      <c r="I10" s="217">
        <v>49</v>
      </c>
      <c r="J10" s="217">
        <v>15</v>
      </c>
      <c r="K10" s="217">
        <v>25</v>
      </c>
      <c r="L10" s="217">
        <v>102</v>
      </c>
      <c r="M10" s="217">
        <v>51</v>
      </c>
      <c r="N10" s="217">
        <v>20</v>
      </c>
      <c r="O10" s="217">
        <v>14</v>
      </c>
      <c r="P10" s="217">
        <v>17</v>
      </c>
      <c r="Q10" s="217">
        <v>102</v>
      </c>
      <c r="R10" s="217">
        <v>102</v>
      </c>
      <c r="S10" s="217">
        <v>0</v>
      </c>
      <c r="T10" s="217">
        <v>0</v>
      </c>
      <c r="U10" s="217">
        <v>0</v>
      </c>
      <c r="V10" s="217">
        <v>102</v>
      </c>
      <c r="W10" s="217">
        <v>35</v>
      </c>
      <c r="X10" s="217">
        <v>52</v>
      </c>
      <c r="Y10" s="217">
        <v>1</v>
      </c>
      <c r="Z10" s="217">
        <v>14</v>
      </c>
      <c r="AA10" s="217">
        <v>102</v>
      </c>
      <c r="AB10" s="217">
        <v>3</v>
      </c>
      <c r="AC10" s="217">
        <v>53</v>
      </c>
      <c r="AD10" s="217">
        <v>16</v>
      </c>
      <c r="AE10" s="217">
        <v>30</v>
      </c>
      <c r="AF10" s="217">
        <v>102</v>
      </c>
      <c r="AG10" s="217">
        <v>4</v>
      </c>
      <c r="AH10" s="217">
        <v>79</v>
      </c>
      <c r="AI10" s="217">
        <v>2</v>
      </c>
      <c r="AJ10" s="217">
        <v>17</v>
      </c>
      <c r="AK10" s="217">
        <v>102</v>
      </c>
      <c r="AL10" s="218">
        <v>2</v>
      </c>
      <c r="AM10" s="217">
        <v>100</v>
      </c>
      <c r="AN10" s="219">
        <v>102</v>
      </c>
      <c r="AO10" s="201"/>
    </row>
    <row r="11" spans="1:41">
      <c r="A11" s="427"/>
      <c r="B11" s="215" t="s">
        <v>256</v>
      </c>
      <c r="C11" s="216">
        <v>0</v>
      </c>
      <c r="D11" s="217">
        <v>19</v>
      </c>
      <c r="E11" s="217">
        <v>1</v>
      </c>
      <c r="F11" s="217">
        <v>56</v>
      </c>
      <c r="G11" s="217">
        <v>76</v>
      </c>
      <c r="H11" s="217">
        <v>1</v>
      </c>
      <c r="I11" s="217">
        <v>22</v>
      </c>
      <c r="J11" s="217">
        <v>29</v>
      </c>
      <c r="K11" s="217">
        <v>24</v>
      </c>
      <c r="L11" s="217">
        <v>76</v>
      </c>
      <c r="M11" s="217">
        <v>14</v>
      </c>
      <c r="N11" s="217">
        <v>24</v>
      </c>
      <c r="O11" s="217">
        <v>27</v>
      </c>
      <c r="P11" s="217">
        <v>11</v>
      </c>
      <c r="Q11" s="217">
        <v>76</v>
      </c>
      <c r="R11" s="217">
        <v>35</v>
      </c>
      <c r="S11" s="217">
        <v>38</v>
      </c>
      <c r="T11" s="217">
        <v>2</v>
      </c>
      <c r="U11" s="217">
        <v>1</v>
      </c>
      <c r="V11" s="217">
        <v>76</v>
      </c>
      <c r="W11" s="217">
        <v>6</v>
      </c>
      <c r="X11" s="217">
        <v>41</v>
      </c>
      <c r="Y11" s="217">
        <v>0</v>
      </c>
      <c r="Z11" s="217">
        <v>29</v>
      </c>
      <c r="AA11" s="217">
        <v>76</v>
      </c>
      <c r="AB11" s="217">
        <v>3</v>
      </c>
      <c r="AC11" s="217">
        <v>19</v>
      </c>
      <c r="AD11" s="217">
        <v>2</v>
      </c>
      <c r="AE11" s="217">
        <v>52</v>
      </c>
      <c r="AF11" s="217">
        <v>76</v>
      </c>
      <c r="AG11" s="217">
        <v>0</v>
      </c>
      <c r="AH11" s="217">
        <v>8</v>
      </c>
      <c r="AI11" s="217">
        <v>0</v>
      </c>
      <c r="AJ11" s="217">
        <v>68</v>
      </c>
      <c r="AK11" s="217">
        <v>76</v>
      </c>
      <c r="AL11" s="217">
        <v>0</v>
      </c>
      <c r="AM11" s="217">
        <v>76</v>
      </c>
      <c r="AN11" s="219">
        <v>76</v>
      </c>
      <c r="AO11" s="201"/>
    </row>
    <row r="12" spans="1:41">
      <c r="A12" s="427"/>
      <c r="B12" s="215" t="s">
        <v>257</v>
      </c>
      <c r="C12" s="216">
        <v>3</v>
      </c>
      <c r="D12" s="217">
        <v>17</v>
      </c>
      <c r="E12" s="217">
        <v>10</v>
      </c>
      <c r="F12" s="217">
        <v>39</v>
      </c>
      <c r="G12" s="217">
        <v>69</v>
      </c>
      <c r="H12" s="217">
        <v>0</v>
      </c>
      <c r="I12" s="217">
        <v>24</v>
      </c>
      <c r="J12" s="217">
        <v>7</v>
      </c>
      <c r="K12" s="217">
        <v>38</v>
      </c>
      <c r="L12" s="217">
        <v>69</v>
      </c>
      <c r="M12" s="217">
        <v>22</v>
      </c>
      <c r="N12" s="217">
        <v>24</v>
      </c>
      <c r="O12" s="217">
        <v>7</v>
      </c>
      <c r="P12" s="217">
        <v>16</v>
      </c>
      <c r="Q12" s="217">
        <v>69</v>
      </c>
      <c r="R12" s="217">
        <v>60</v>
      </c>
      <c r="S12" s="217">
        <v>7</v>
      </c>
      <c r="T12" s="217">
        <v>0</v>
      </c>
      <c r="U12" s="217">
        <v>2</v>
      </c>
      <c r="V12" s="217">
        <v>69</v>
      </c>
      <c r="W12" s="217">
        <v>9</v>
      </c>
      <c r="X12" s="217">
        <v>24</v>
      </c>
      <c r="Y12" s="217">
        <v>1</v>
      </c>
      <c r="Z12" s="217">
        <v>35</v>
      </c>
      <c r="AA12" s="217">
        <v>69</v>
      </c>
      <c r="AB12" s="217">
        <v>7</v>
      </c>
      <c r="AC12" s="217">
        <v>9</v>
      </c>
      <c r="AD12" s="217">
        <v>6</v>
      </c>
      <c r="AE12" s="217">
        <v>47</v>
      </c>
      <c r="AF12" s="217">
        <v>69</v>
      </c>
      <c r="AG12" s="217">
        <v>6</v>
      </c>
      <c r="AH12" s="217">
        <v>7</v>
      </c>
      <c r="AI12" s="217">
        <v>3</v>
      </c>
      <c r="AJ12" s="217">
        <v>53</v>
      </c>
      <c r="AK12" s="217">
        <v>69</v>
      </c>
      <c r="AL12" s="217">
        <v>0</v>
      </c>
      <c r="AM12" s="217">
        <v>69</v>
      </c>
      <c r="AN12" s="219">
        <v>69</v>
      </c>
      <c r="AO12" s="201"/>
    </row>
    <row r="13" spans="1:41">
      <c r="A13" s="427"/>
      <c r="B13" s="215" t="s">
        <v>348</v>
      </c>
      <c r="C13" s="216">
        <v>13</v>
      </c>
      <c r="D13" s="217">
        <v>79</v>
      </c>
      <c r="E13" s="217">
        <v>36</v>
      </c>
      <c r="F13" s="217">
        <v>90</v>
      </c>
      <c r="G13" s="217">
        <v>218</v>
      </c>
      <c r="H13" s="217">
        <v>16</v>
      </c>
      <c r="I13" s="217">
        <v>76</v>
      </c>
      <c r="J13" s="217">
        <v>40</v>
      </c>
      <c r="K13" s="217">
        <v>86</v>
      </c>
      <c r="L13" s="217">
        <v>218</v>
      </c>
      <c r="M13" s="217">
        <v>40</v>
      </c>
      <c r="N13" s="217">
        <v>75</v>
      </c>
      <c r="O13" s="217">
        <v>30</v>
      </c>
      <c r="P13" s="217">
        <v>73</v>
      </c>
      <c r="Q13" s="217">
        <v>218</v>
      </c>
      <c r="R13" s="217">
        <v>188</v>
      </c>
      <c r="S13" s="217">
        <v>16</v>
      </c>
      <c r="T13" s="217">
        <v>4</v>
      </c>
      <c r="U13" s="217">
        <v>10</v>
      </c>
      <c r="V13" s="217">
        <v>218</v>
      </c>
      <c r="W13" s="217">
        <v>43</v>
      </c>
      <c r="X13" s="217">
        <v>134</v>
      </c>
      <c r="Y13" s="217">
        <v>4</v>
      </c>
      <c r="Z13" s="217">
        <v>37</v>
      </c>
      <c r="AA13" s="217">
        <v>218</v>
      </c>
      <c r="AB13" s="217">
        <v>27</v>
      </c>
      <c r="AC13" s="217">
        <v>53</v>
      </c>
      <c r="AD13" s="217">
        <v>17</v>
      </c>
      <c r="AE13" s="217">
        <v>121</v>
      </c>
      <c r="AF13" s="217">
        <v>218</v>
      </c>
      <c r="AG13" s="217">
        <v>52</v>
      </c>
      <c r="AH13" s="217">
        <v>76</v>
      </c>
      <c r="AI13" s="217">
        <v>4</v>
      </c>
      <c r="AJ13" s="217">
        <v>86</v>
      </c>
      <c r="AK13" s="217">
        <v>218</v>
      </c>
      <c r="AL13" s="218">
        <v>2</v>
      </c>
      <c r="AM13" s="217">
        <v>216</v>
      </c>
      <c r="AN13" s="219">
        <v>218</v>
      </c>
      <c r="AO13" s="201"/>
    </row>
    <row r="14" spans="1:41">
      <c r="A14" s="427"/>
      <c r="B14" s="215" t="s">
        <v>258</v>
      </c>
      <c r="C14" s="216">
        <v>1</v>
      </c>
      <c r="D14" s="217">
        <v>6</v>
      </c>
      <c r="E14" s="217">
        <v>1</v>
      </c>
      <c r="F14" s="217">
        <v>71</v>
      </c>
      <c r="G14" s="217">
        <v>79</v>
      </c>
      <c r="H14" s="217">
        <v>0</v>
      </c>
      <c r="I14" s="217">
        <v>7</v>
      </c>
      <c r="J14" s="217">
        <v>1</v>
      </c>
      <c r="K14" s="217">
        <v>71</v>
      </c>
      <c r="L14" s="217">
        <v>79</v>
      </c>
      <c r="M14" s="217">
        <v>3</v>
      </c>
      <c r="N14" s="217">
        <v>4</v>
      </c>
      <c r="O14" s="217">
        <v>0</v>
      </c>
      <c r="P14" s="217">
        <v>72</v>
      </c>
      <c r="Q14" s="217">
        <v>79</v>
      </c>
      <c r="R14" s="217">
        <v>19</v>
      </c>
      <c r="S14" s="217">
        <v>2</v>
      </c>
      <c r="T14" s="217">
        <v>0</v>
      </c>
      <c r="U14" s="217">
        <v>58</v>
      </c>
      <c r="V14" s="217">
        <v>79</v>
      </c>
      <c r="W14" s="217">
        <v>4</v>
      </c>
      <c r="X14" s="217">
        <v>6</v>
      </c>
      <c r="Y14" s="217">
        <v>0</v>
      </c>
      <c r="Z14" s="217">
        <v>69</v>
      </c>
      <c r="AA14" s="217">
        <v>79</v>
      </c>
      <c r="AB14" s="217">
        <v>1</v>
      </c>
      <c r="AC14" s="217">
        <v>3</v>
      </c>
      <c r="AD14" s="217">
        <v>0</v>
      </c>
      <c r="AE14" s="217">
        <v>75</v>
      </c>
      <c r="AF14" s="217">
        <v>79</v>
      </c>
      <c r="AG14" s="217">
        <v>6</v>
      </c>
      <c r="AH14" s="217">
        <v>12</v>
      </c>
      <c r="AI14" s="217">
        <v>0</v>
      </c>
      <c r="AJ14" s="217">
        <v>61</v>
      </c>
      <c r="AK14" s="217">
        <v>79</v>
      </c>
      <c r="AL14" s="217">
        <v>0</v>
      </c>
      <c r="AM14" s="217">
        <v>79</v>
      </c>
      <c r="AN14" s="219">
        <v>79</v>
      </c>
      <c r="AO14" s="201"/>
    </row>
    <row r="15" spans="1:41">
      <c r="A15" s="427"/>
      <c r="B15" s="215" t="s">
        <v>35</v>
      </c>
      <c r="C15" s="216">
        <v>0</v>
      </c>
      <c r="D15" s="217">
        <v>28</v>
      </c>
      <c r="E15" s="217">
        <v>6</v>
      </c>
      <c r="F15" s="217">
        <v>1</v>
      </c>
      <c r="G15" s="217">
        <v>35</v>
      </c>
      <c r="H15" s="217">
        <v>0</v>
      </c>
      <c r="I15" s="217">
        <v>28</v>
      </c>
      <c r="J15" s="217">
        <v>7</v>
      </c>
      <c r="K15" s="217">
        <v>0</v>
      </c>
      <c r="L15" s="217">
        <v>35</v>
      </c>
      <c r="M15" s="217">
        <v>4</v>
      </c>
      <c r="N15" s="217">
        <v>27</v>
      </c>
      <c r="O15" s="217">
        <v>4</v>
      </c>
      <c r="P15" s="217">
        <v>0</v>
      </c>
      <c r="Q15" s="217">
        <v>35</v>
      </c>
      <c r="R15" s="217">
        <v>34</v>
      </c>
      <c r="S15" s="217">
        <v>1</v>
      </c>
      <c r="T15" s="217">
        <v>0</v>
      </c>
      <c r="U15" s="217">
        <v>0</v>
      </c>
      <c r="V15" s="217">
        <v>35</v>
      </c>
      <c r="W15" s="217">
        <v>7</v>
      </c>
      <c r="X15" s="217">
        <v>27</v>
      </c>
      <c r="Y15" s="217">
        <v>0</v>
      </c>
      <c r="Z15" s="217">
        <v>1</v>
      </c>
      <c r="AA15" s="217">
        <v>35</v>
      </c>
      <c r="AB15" s="217">
        <v>4</v>
      </c>
      <c r="AC15" s="217">
        <v>7</v>
      </c>
      <c r="AD15" s="217">
        <v>2</v>
      </c>
      <c r="AE15" s="217">
        <v>22</v>
      </c>
      <c r="AF15" s="217">
        <v>35</v>
      </c>
      <c r="AG15" s="217">
        <v>2</v>
      </c>
      <c r="AH15" s="217">
        <v>9</v>
      </c>
      <c r="AI15" s="217">
        <v>0</v>
      </c>
      <c r="AJ15" s="217">
        <v>24</v>
      </c>
      <c r="AK15" s="217">
        <v>35</v>
      </c>
      <c r="AL15" s="218">
        <v>1</v>
      </c>
      <c r="AM15" s="217">
        <v>34</v>
      </c>
      <c r="AN15" s="219">
        <v>35</v>
      </c>
      <c r="AO15" s="201"/>
    </row>
    <row r="16" spans="1:41">
      <c r="A16" s="427"/>
      <c r="B16" s="215" t="s">
        <v>259</v>
      </c>
      <c r="C16" s="216">
        <v>0</v>
      </c>
      <c r="D16" s="217">
        <v>25</v>
      </c>
      <c r="E16" s="217">
        <v>7</v>
      </c>
      <c r="F16" s="217">
        <v>2</v>
      </c>
      <c r="G16" s="217">
        <v>34</v>
      </c>
      <c r="H16" s="217">
        <v>1</v>
      </c>
      <c r="I16" s="217">
        <v>9</v>
      </c>
      <c r="J16" s="217">
        <v>20</v>
      </c>
      <c r="K16" s="217">
        <v>4</v>
      </c>
      <c r="L16" s="217">
        <v>34</v>
      </c>
      <c r="M16" s="217">
        <v>11</v>
      </c>
      <c r="N16" s="217">
        <v>19</v>
      </c>
      <c r="O16" s="217">
        <v>4</v>
      </c>
      <c r="P16" s="217">
        <v>0</v>
      </c>
      <c r="Q16" s="217">
        <v>34</v>
      </c>
      <c r="R16" s="217">
        <v>33</v>
      </c>
      <c r="S16" s="217">
        <v>1</v>
      </c>
      <c r="T16" s="217">
        <v>0</v>
      </c>
      <c r="U16" s="217">
        <v>0</v>
      </c>
      <c r="V16" s="217">
        <v>34</v>
      </c>
      <c r="W16" s="217">
        <v>27</v>
      </c>
      <c r="X16" s="217">
        <v>6</v>
      </c>
      <c r="Y16" s="217">
        <v>0</v>
      </c>
      <c r="Z16" s="217">
        <v>1</v>
      </c>
      <c r="AA16" s="217">
        <v>34</v>
      </c>
      <c r="AB16" s="217">
        <v>0</v>
      </c>
      <c r="AC16" s="217">
        <v>25</v>
      </c>
      <c r="AD16" s="217">
        <v>2</v>
      </c>
      <c r="AE16" s="217">
        <v>7</v>
      </c>
      <c r="AF16" s="217">
        <v>34</v>
      </c>
      <c r="AG16" s="217">
        <v>0</v>
      </c>
      <c r="AH16" s="217">
        <v>10</v>
      </c>
      <c r="AI16" s="217">
        <v>0</v>
      </c>
      <c r="AJ16" s="217">
        <v>24</v>
      </c>
      <c r="AK16" s="217">
        <v>34</v>
      </c>
      <c r="AL16" s="217">
        <v>0</v>
      </c>
      <c r="AM16" s="217">
        <v>34</v>
      </c>
      <c r="AN16" s="219">
        <v>34</v>
      </c>
      <c r="AO16" s="201"/>
    </row>
    <row r="17" spans="1:41">
      <c r="A17" s="427"/>
      <c r="B17" s="215" t="s">
        <v>260</v>
      </c>
      <c r="C17" s="216">
        <v>20</v>
      </c>
      <c r="D17" s="217">
        <v>24</v>
      </c>
      <c r="E17" s="217">
        <v>0</v>
      </c>
      <c r="F17" s="217">
        <v>29</v>
      </c>
      <c r="G17" s="217">
        <v>73</v>
      </c>
      <c r="H17" s="217">
        <v>34</v>
      </c>
      <c r="I17" s="217">
        <v>5</v>
      </c>
      <c r="J17" s="217">
        <v>0</v>
      </c>
      <c r="K17" s="217">
        <v>34</v>
      </c>
      <c r="L17" s="217">
        <v>73</v>
      </c>
      <c r="M17" s="217">
        <v>39</v>
      </c>
      <c r="N17" s="217">
        <v>14</v>
      </c>
      <c r="O17" s="217">
        <v>2</v>
      </c>
      <c r="P17" s="217">
        <v>18</v>
      </c>
      <c r="Q17" s="217">
        <v>73</v>
      </c>
      <c r="R17" s="217">
        <v>70</v>
      </c>
      <c r="S17" s="217">
        <v>1</v>
      </c>
      <c r="T17" s="217">
        <v>0</v>
      </c>
      <c r="U17" s="217">
        <v>2</v>
      </c>
      <c r="V17" s="217">
        <v>73</v>
      </c>
      <c r="W17" s="217">
        <v>23</v>
      </c>
      <c r="X17" s="217">
        <v>37</v>
      </c>
      <c r="Y17" s="217">
        <v>0</v>
      </c>
      <c r="Z17" s="217">
        <v>13</v>
      </c>
      <c r="AA17" s="217">
        <v>73</v>
      </c>
      <c r="AB17" s="217">
        <v>6</v>
      </c>
      <c r="AC17" s="217">
        <v>19</v>
      </c>
      <c r="AD17" s="217">
        <v>2</v>
      </c>
      <c r="AE17" s="217">
        <v>46</v>
      </c>
      <c r="AF17" s="217">
        <v>73</v>
      </c>
      <c r="AG17" s="217">
        <v>2</v>
      </c>
      <c r="AH17" s="217">
        <v>15</v>
      </c>
      <c r="AI17" s="217">
        <v>4</v>
      </c>
      <c r="AJ17" s="217">
        <v>52</v>
      </c>
      <c r="AK17" s="217">
        <v>73</v>
      </c>
      <c r="AL17" s="217">
        <v>0</v>
      </c>
      <c r="AM17" s="217">
        <v>73</v>
      </c>
      <c r="AN17" s="219">
        <v>73</v>
      </c>
      <c r="AO17" s="201"/>
    </row>
    <row r="18" spans="1:41">
      <c r="A18" s="427"/>
      <c r="B18" s="215" t="s">
        <v>36</v>
      </c>
      <c r="C18" s="216">
        <v>1</v>
      </c>
      <c r="D18" s="217">
        <v>17</v>
      </c>
      <c r="E18" s="217">
        <v>6</v>
      </c>
      <c r="F18" s="217">
        <v>5</v>
      </c>
      <c r="G18" s="217">
        <v>29</v>
      </c>
      <c r="H18" s="217">
        <v>0</v>
      </c>
      <c r="I18" s="217">
        <v>18</v>
      </c>
      <c r="J18" s="217">
        <v>6</v>
      </c>
      <c r="K18" s="217">
        <v>5</v>
      </c>
      <c r="L18" s="217">
        <v>29</v>
      </c>
      <c r="M18" s="217">
        <v>1</v>
      </c>
      <c r="N18" s="217">
        <v>17</v>
      </c>
      <c r="O18" s="217">
        <v>6</v>
      </c>
      <c r="P18" s="217">
        <v>5</v>
      </c>
      <c r="Q18" s="217">
        <v>29</v>
      </c>
      <c r="R18" s="217">
        <v>27</v>
      </c>
      <c r="S18" s="217">
        <v>2</v>
      </c>
      <c r="T18" s="217">
        <v>0</v>
      </c>
      <c r="U18" s="217">
        <v>0</v>
      </c>
      <c r="V18" s="217">
        <v>29</v>
      </c>
      <c r="W18" s="217">
        <v>0</v>
      </c>
      <c r="X18" s="217">
        <v>26</v>
      </c>
      <c r="Y18" s="217">
        <v>0</v>
      </c>
      <c r="Z18" s="217">
        <v>3</v>
      </c>
      <c r="AA18" s="217">
        <v>29</v>
      </c>
      <c r="AB18" s="217">
        <v>0</v>
      </c>
      <c r="AC18" s="217">
        <v>9</v>
      </c>
      <c r="AD18" s="217">
        <v>4</v>
      </c>
      <c r="AE18" s="217">
        <v>16</v>
      </c>
      <c r="AF18" s="217">
        <v>29</v>
      </c>
      <c r="AG18" s="217">
        <v>0</v>
      </c>
      <c r="AH18" s="217">
        <v>14</v>
      </c>
      <c r="AI18" s="217">
        <v>6</v>
      </c>
      <c r="AJ18" s="217">
        <v>9</v>
      </c>
      <c r="AK18" s="217">
        <v>29</v>
      </c>
      <c r="AL18" s="217">
        <v>0</v>
      </c>
      <c r="AM18" s="217">
        <v>29</v>
      </c>
      <c r="AN18" s="219">
        <v>29</v>
      </c>
      <c r="AO18" s="201"/>
    </row>
    <row r="19" spans="1:41">
      <c r="A19" s="427"/>
      <c r="B19" s="215" t="s">
        <v>37</v>
      </c>
      <c r="C19" s="216">
        <v>0</v>
      </c>
      <c r="D19" s="217">
        <v>2</v>
      </c>
      <c r="E19" s="217">
        <v>1</v>
      </c>
      <c r="F19" s="217">
        <v>30</v>
      </c>
      <c r="G19" s="217">
        <v>33</v>
      </c>
      <c r="H19" s="217">
        <v>0</v>
      </c>
      <c r="I19" s="217">
        <v>2</v>
      </c>
      <c r="J19" s="217">
        <v>1</v>
      </c>
      <c r="K19" s="217">
        <v>30</v>
      </c>
      <c r="L19" s="217">
        <v>33</v>
      </c>
      <c r="M19" s="217">
        <v>2</v>
      </c>
      <c r="N19" s="217">
        <v>27</v>
      </c>
      <c r="O19" s="217">
        <v>1</v>
      </c>
      <c r="P19" s="217">
        <v>3</v>
      </c>
      <c r="Q19" s="217">
        <v>33</v>
      </c>
      <c r="R19" s="217">
        <v>33</v>
      </c>
      <c r="S19" s="217">
        <v>0</v>
      </c>
      <c r="T19" s="217">
        <v>0</v>
      </c>
      <c r="U19" s="217">
        <v>0</v>
      </c>
      <c r="V19" s="217">
        <v>33</v>
      </c>
      <c r="W19" s="217">
        <v>26</v>
      </c>
      <c r="X19" s="217">
        <v>1</v>
      </c>
      <c r="Y19" s="217">
        <v>0</v>
      </c>
      <c r="Z19" s="217">
        <v>6</v>
      </c>
      <c r="AA19" s="217">
        <v>33</v>
      </c>
      <c r="AB19" s="217">
        <v>2</v>
      </c>
      <c r="AC19" s="217">
        <v>23</v>
      </c>
      <c r="AD19" s="217">
        <v>0</v>
      </c>
      <c r="AE19" s="217">
        <v>8</v>
      </c>
      <c r="AF19" s="217">
        <v>33</v>
      </c>
      <c r="AG19" s="217">
        <v>0</v>
      </c>
      <c r="AH19" s="217">
        <v>0</v>
      </c>
      <c r="AI19" s="217">
        <v>0</v>
      </c>
      <c r="AJ19" s="217">
        <v>33</v>
      </c>
      <c r="AK19" s="217">
        <v>33</v>
      </c>
      <c r="AL19" s="217">
        <v>0</v>
      </c>
      <c r="AM19" s="217">
        <v>33</v>
      </c>
      <c r="AN19" s="219">
        <v>33</v>
      </c>
      <c r="AO19" s="201"/>
    </row>
    <row r="20" spans="1:41">
      <c r="A20" s="427"/>
      <c r="B20" s="215" t="s">
        <v>38</v>
      </c>
      <c r="C20" s="216">
        <v>0</v>
      </c>
      <c r="D20" s="217">
        <v>17</v>
      </c>
      <c r="E20" s="217">
        <v>31</v>
      </c>
      <c r="F20" s="217">
        <v>8</v>
      </c>
      <c r="G20" s="217">
        <v>56</v>
      </c>
      <c r="H20" s="217">
        <v>0</v>
      </c>
      <c r="I20" s="217">
        <v>50</v>
      </c>
      <c r="J20" s="217">
        <v>6</v>
      </c>
      <c r="K20" s="217">
        <v>0</v>
      </c>
      <c r="L20" s="217">
        <v>56</v>
      </c>
      <c r="M20" s="217">
        <v>21</v>
      </c>
      <c r="N20" s="217">
        <v>35</v>
      </c>
      <c r="O20" s="217">
        <v>0</v>
      </c>
      <c r="P20" s="217">
        <v>0</v>
      </c>
      <c r="Q20" s="217">
        <v>56</v>
      </c>
      <c r="R20" s="217">
        <v>19</v>
      </c>
      <c r="S20" s="217">
        <v>37</v>
      </c>
      <c r="T20" s="217">
        <v>0</v>
      </c>
      <c r="U20" s="217">
        <v>0</v>
      </c>
      <c r="V20" s="217">
        <v>56</v>
      </c>
      <c r="W20" s="217">
        <v>1</v>
      </c>
      <c r="X20" s="217">
        <v>55</v>
      </c>
      <c r="Y20" s="217">
        <v>0</v>
      </c>
      <c r="Z20" s="217">
        <v>0</v>
      </c>
      <c r="AA20" s="217">
        <v>56</v>
      </c>
      <c r="AB20" s="217">
        <v>2</v>
      </c>
      <c r="AC20" s="217">
        <v>11</v>
      </c>
      <c r="AD20" s="217">
        <v>0</v>
      </c>
      <c r="AE20" s="217">
        <v>43</v>
      </c>
      <c r="AF20" s="217">
        <v>56</v>
      </c>
      <c r="AG20" s="217">
        <v>2</v>
      </c>
      <c r="AH20" s="217">
        <v>54</v>
      </c>
      <c r="AI20" s="217">
        <v>0</v>
      </c>
      <c r="AJ20" s="217">
        <v>0</v>
      </c>
      <c r="AK20" s="217">
        <v>56</v>
      </c>
      <c r="AL20" s="217">
        <v>0</v>
      </c>
      <c r="AM20" s="217">
        <v>56</v>
      </c>
      <c r="AN20" s="219">
        <v>56</v>
      </c>
      <c r="AO20" s="201"/>
    </row>
    <row r="21" spans="1:41">
      <c r="A21" s="427"/>
      <c r="B21" s="215" t="s">
        <v>39</v>
      </c>
      <c r="C21" s="216">
        <v>0</v>
      </c>
      <c r="D21" s="217">
        <v>31</v>
      </c>
      <c r="E21" s="217">
        <v>0</v>
      </c>
      <c r="F21" s="217">
        <v>11</v>
      </c>
      <c r="G21" s="217">
        <v>42</v>
      </c>
      <c r="H21" s="217">
        <v>0</v>
      </c>
      <c r="I21" s="217">
        <v>32</v>
      </c>
      <c r="J21" s="217">
        <v>0</v>
      </c>
      <c r="K21" s="217">
        <v>10</v>
      </c>
      <c r="L21" s="217">
        <v>42</v>
      </c>
      <c r="M21" s="217">
        <v>4</v>
      </c>
      <c r="N21" s="217">
        <v>35</v>
      </c>
      <c r="O21" s="217">
        <v>0</v>
      </c>
      <c r="P21" s="217">
        <v>3</v>
      </c>
      <c r="Q21" s="217">
        <v>42</v>
      </c>
      <c r="R21" s="217">
        <v>41</v>
      </c>
      <c r="S21" s="217">
        <v>1</v>
      </c>
      <c r="T21" s="217">
        <v>0</v>
      </c>
      <c r="U21" s="217">
        <v>0</v>
      </c>
      <c r="V21" s="217">
        <v>42</v>
      </c>
      <c r="W21" s="217">
        <v>8</v>
      </c>
      <c r="X21" s="217">
        <v>25</v>
      </c>
      <c r="Y21" s="217">
        <v>0</v>
      </c>
      <c r="Z21" s="217">
        <v>9</v>
      </c>
      <c r="AA21" s="217">
        <v>42</v>
      </c>
      <c r="AB21" s="217">
        <v>1</v>
      </c>
      <c r="AC21" s="217">
        <v>19</v>
      </c>
      <c r="AD21" s="217">
        <v>0</v>
      </c>
      <c r="AE21" s="217">
        <v>22</v>
      </c>
      <c r="AF21" s="217">
        <v>42</v>
      </c>
      <c r="AG21" s="217">
        <v>0</v>
      </c>
      <c r="AH21" s="217">
        <v>4</v>
      </c>
      <c r="AI21" s="217">
        <v>0</v>
      </c>
      <c r="AJ21" s="217">
        <v>38</v>
      </c>
      <c r="AK21" s="217">
        <v>42</v>
      </c>
      <c r="AL21" s="218">
        <v>2</v>
      </c>
      <c r="AM21" s="217">
        <v>40</v>
      </c>
      <c r="AN21" s="219">
        <v>42</v>
      </c>
      <c r="AO21" s="201"/>
    </row>
    <row r="22" spans="1:41">
      <c r="A22" s="427"/>
      <c r="B22" s="215" t="s">
        <v>261</v>
      </c>
      <c r="C22" s="216">
        <v>1</v>
      </c>
      <c r="D22" s="217">
        <v>62</v>
      </c>
      <c r="E22" s="217">
        <v>0</v>
      </c>
      <c r="F22" s="217">
        <v>12</v>
      </c>
      <c r="G22" s="217">
        <v>75</v>
      </c>
      <c r="H22" s="217">
        <v>0</v>
      </c>
      <c r="I22" s="217">
        <v>13</v>
      </c>
      <c r="J22" s="217">
        <v>0</v>
      </c>
      <c r="K22" s="217">
        <v>62</v>
      </c>
      <c r="L22" s="217">
        <v>75</v>
      </c>
      <c r="M22" s="217">
        <v>1</v>
      </c>
      <c r="N22" s="217">
        <v>69</v>
      </c>
      <c r="O22" s="217">
        <v>0</v>
      </c>
      <c r="P22" s="217">
        <v>5</v>
      </c>
      <c r="Q22" s="217">
        <v>75</v>
      </c>
      <c r="R22" s="217">
        <v>75</v>
      </c>
      <c r="S22" s="217">
        <v>0</v>
      </c>
      <c r="T22" s="217">
        <v>0</v>
      </c>
      <c r="U22" s="217">
        <v>0</v>
      </c>
      <c r="V22" s="217">
        <v>75</v>
      </c>
      <c r="W22" s="217">
        <v>4</v>
      </c>
      <c r="X22" s="217">
        <v>68</v>
      </c>
      <c r="Y22" s="217">
        <v>0</v>
      </c>
      <c r="Z22" s="217">
        <v>3</v>
      </c>
      <c r="AA22" s="217">
        <v>75</v>
      </c>
      <c r="AB22" s="217">
        <v>6</v>
      </c>
      <c r="AC22" s="217">
        <v>68</v>
      </c>
      <c r="AD22" s="217">
        <v>0</v>
      </c>
      <c r="AE22" s="217">
        <v>1</v>
      </c>
      <c r="AF22" s="217">
        <v>75</v>
      </c>
      <c r="AG22" s="217">
        <v>0</v>
      </c>
      <c r="AH22" s="217">
        <v>9</v>
      </c>
      <c r="AI22" s="217">
        <v>0</v>
      </c>
      <c r="AJ22" s="217">
        <v>66</v>
      </c>
      <c r="AK22" s="217">
        <v>75</v>
      </c>
      <c r="AL22" s="217">
        <v>0</v>
      </c>
      <c r="AM22" s="217">
        <v>75</v>
      </c>
      <c r="AN22" s="219">
        <v>75</v>
      </c>
      <c r="AO22" s="201"/>
    </row>
    <row r="23" spans="1:41">
      <c r="A23" s="427"/>
      <c r="B23" s="215" t="s">
        <v>262</v>
      </c>
      <c r="C23" s="216">
        <v>3</v>
      </c>
      <c r="D23" s="217">
        <v>12</v>
      </c>
      <c r="E23" s="217">
        <v>16</v>
      </c>
      <c r="F23" s="217">
        <v>25</v>
      </c>
      <c r="G23" s="217">
        <v>56</v>
      </c>
      <c r="H23" s="217">
        <v>1</v>
      </c>
      <c r="I23" s="217">
        <v>9</v>
      </c>
      <c r="J23" s="217">
        <v>19</v>
      </c>
      <c r="K23" s="217">
        <v>27</v>
      </c>
      <c r="L23" s="217">
        <v>56</v>
      </c>
      <c r="M23" s="217">
        <v>6</v>
      </c>
      <c r="N23" s="217">
        <v>22</v>
      </c>
      <c r="O23" s="217">
        <v>20</v>
      </c>
      <c r="P23" s="217">
        <v>8</v>
      </c>
      <c r="Q23" s="217">
        <v>56</v>
      </c>
      <c r="R23" s="217">
        <v>55</v>
      </c>
      <c r="S23" s="217">
        <v>0</v>
      </c>
      <c r="T23" s="217">
        <v>0</v>
      </c>
      <c r="U23" s="217">
        <v>1</v>
      </c>
      <c r="V23" s="217">
        <v>56</v>
      </c>
      <c r="W23" s="217">
        <v>14</v>
      </c>
      <c r="X23" s="217">
        <v>30</v>
      </c>
      <c r="Y23" s="217">
        <v>0</v>
      </c>
      <c r="Z23" s="217">
        <v>12</v>
      </c>
      <c r="AA23" s="217">
        <v>56</v>
      </c>
      <c r="AB23" s="217">
        <v>5</v>
      </c>
      <c r="AC23" s="217">
        <v>14</v>
      </c>
      <c r="AD23" s="217">
        <v>5</v>
      </c>
      <c r="AE23" s="217">
        <v>32</v>
      </c>
      <c r="AF23" s="217">
        <v>56</v>
      </c>
      <c r="AG23" s="217">
        <v>2</v>
      </c>
      <c r="AH23" s="217">
        <v>9</v>
      </c>
      <c r="AI23" s="217">
        <v>0</v>
      </c>
      <c r="AJ23" s="217">
        <v>45</v>
      </c>
      <c r="AK23" s="217">
        <v>56</v>
      </c>
      <c r="AL23" s="217">
        <v>0</v>
      </c>
      <c r="AM23" s="217">
        <v>56</v>
      </c>
      <c r="AN23" s="219">
        <v>56</v>
      </c>
      <c r="AO23" s="201"/>
    </row>
    <row r="24" spans="1:41" ht="15" thickBot="1">
      <c r="A24" s="429"/>
      <c r="B24" s="220" t="s">
        <v>238</v>
      </c>
      <c r="C24" s="221">
        <v>72</v>
      </c>
      <c r="D24" s="222">
        <v>674</v>
      </c>
      <c r="E24" s="222">
        <v>145</v>
      </c>
      <c r="F24" s="222">
        <v>534</v>
      </c>
      <c r="G24" s="222">
        <v>1425</v>
      </c>
      <c r="H24" s="223">
        <v>74</v>
      </c>
      <c r="I24" s="222">
        <v>638</v>
      </c>
      <c r="J24" s="222">
        <v>169</v>
      </c>
      <c r="K24" s="222">
        <v>544</v>
      </c>
      <c r="L24" s="222">
        <v>1425</v>
      </c>
      <c r="M24" s="223">
        <v>260</v>
      </c>
      <c r="N24" s="222">
        <v>691</v>
      </c>
      <c r="O24" s="222">
        <v>133</v>
      </c>
      <c r="P24" s="222">
        <v>341</v>
      </c>
      <c r="Q24" s="222">
        <v>1425</v>
      </c>
      <c r="R24" s="223">
        <v>1201</v>
      </c>
      <c r="S24" s="222">
        <v>132</v>
      </c>
      <c r="T24" s="222">
        <v>13</v>
      </c>
      <c r="U24" s="222">
        <v>79</v>
      </c>
      <c r="V24" s="222">
        <v>1425</v>
      </c>
      <c r="W24" s="224">
        <v>277</v>
      </c>
      <c r="X24" s="222">
        <v>820</v>
      </c>
      <c r="Y24" s="222">
        <v>14</v>
      </c>
      <c r="Z24" s="222">
        <v>314</v>
      </c>
      <c r="AA24" s="222">
        <v>1425</v>
      </c>
      <c r="AB24" s="224">
        <v>81</v>
      </c>
      <c r="AC24" s="222">
        <v>490</v>
      </c>
      <c r="AD24" s="222">
        <v>68</v>
      </c>
      <c r="AE24" s="222">
        <v>786</v>
      </c>
      <c r="AF24" s="222">
        <v>1425</v>
      </c>
      <c r="AG24" s="224">
        <v>87</v>
      </c>
      <c r="AH24" s="222">
        <v>444</v>
      </c>
      <c r="AI24" s="222">
        <v>20</v>
      </c>
      <c r="AJ24" s="222">
        <v>874</v>
      </c>
      <c r="AK24" s="222">
        <v>1425</v>
      </c>
      <c r="AL24" s="224">
        <v>18</v>
      </c>
      <c r="AM24" s="222">
        <v>1407</v>
      </c>
      <c r="AN24" s="225">
        <v>1425</v>
      </c>
      <c r="AO24" s="201"/>
    </row>
    <row r="26" spans="1:41">
      <c r="L26" s="439" t="s">
        <v>325</v>
      </c>
      <c r="M26" s="439"/>
    </row>
    <row r="27" spans="1:41" ht="15" thickBot="1"/>
    <row r="28" spans="1:41" ht="15" thickBot="1">
      <c r="A28" s="425" t="s">
        <v>241</v>
      </c>
      <c r="B28" s="426"/>
      <c r="C28" s="431" t="s">
        <v>336</v>
      </c>
      <c r="D28" s="432"/>
      <c r="E28" s="432"/>
      <c r="F28" s="432"/>
      <c r="G28" s="433"/>
      <c r="H28" s="435" t="s">
        <v>337</v>
      </c>
      <c r="I28" s="432"/>
      <c r="J28" s="432"/>
      <c r="K28" s="432"/>
      <c r="L28" s="433"/>
      <c r="M28" s="435" t="s">
        <v>338</v>
      </c>
      <c r="N28" s="432"/>
      <c r="O28" s="432"/>
      <c r="P28" s="432"/>
      <c r="Q28" s="433"/>
      <c r="R28" s="435" t="s">
        <v>339</v>
      </c>
      <c r="S28" s="432"/>
      <c r="T28" s="432"/>
      <c r="U28" s="432"/>
      <c r="V28" s="433"/>
      <c r="W28" s="435" t="s">
        <v>340</v>
      </c>
      <c r="X28" s="432"/>
      <c r="Y28" s="432"/>
      <c r="Z28" s="432"/>
      <c r="AA28" s="433"/>
      <c r="AB28" s="435" t="s">
        <v>341</v>
      </c>
      <c r="AC28" s="432"/>
      <c r="AD28" s="432"/>
      <c r="AE28" s="432"/>
      <c r="AF28" s="433"/>
      <c r="AG28" s="435" t="s">
        <v>342</v>
      </c>
      <c r="AH28" s="432"/>
      <c r="AI28" s="432"/>
      <c r="AJ28" s="432"/>
      <c r="AK28" s="433"/>
      <c r="AL28" s="436" t="s">
        <v>343</v>
      </c>
      <c r="AM28" s="432"/>
      <c r="AN28" s="437"/>
      <c r="AO28" s="201"/>
    </row>
    <row r="29" spans="1:41">
      <c r="A29" s="427"/>
      <c r="B29" s="428"/>
      <c r="C29" s="226" t="s">
        <v>344</v>
      </c>
      <c r="D29" s="203" t="s">
        <v>345</v>
      </c>
      <c r="E29" s="203" t="s">
        <v>346</v>
      </c>
      <c r="F29" s="203" t="s">
        <v>347</v>
      </c>
      <c r="G29" s="203" t="s">
        <v>238</v>
      </c>
      <c r="H29" s="205" t="s">
        <v>344</v>
      </c>
      <c r="I29" s="203" t="s">
        <v>345</v>
      </c>
      <c r="J29" s="203" t="s">
        <v>346</v>
      </c>
      <c r="K29" s="203" t="s">
        <v>347</v>
      </c>
      <c r="L29" s="203" t="s">
        <v>238</v>
      </c>
      <c r="M29" s="205" t="s">
        <v>344</v>
      </c>
      <c r="N29" s="203" t="s">
        <v>345</v>
      </c>
      <c r="O29" s="203" t="s">
        <v>346</v>
      </c>
      <c r="P29" s="203" t="s">
        <v>347</v>
      </c>
      <c r="Q29" s="203" t="s">
        <v>238</v>
      </c>
      <c r="R29" s="205" t="s">
        <v>344</v>
      </c>
      <c r="S29" s="203" t="s">
        <v>345</v>
      </c>
      <c r="T29" s="203" t="s">
        <v>346</v>
      </c>
      <c r="U29" s="203" t="s">
        <v>347</v>
      </c>
      <c r="V29" s="203" t="s">
        <v>238</v>
      </c>
      <c r="W29" s="205" t="s">
        <v>344</v>
      </c>
      <c r="X29" s="203" t="s">
        <v>345</v>
      </c>
      <c r="Y29" s="203" t="s">
        <v>346</v>
      </c>
      <c r="Z29" s="203" t="s">
        <v>347</v>
      </c>
      <c r="AA29" s="203" t="s">
        <v>238</v>
      </c>
      <c r="AB29" s="205" t="s">
        <v>344</v>
      </c>
      <c r="AC29" s="203" t="s">
        <v>345</v>
      </c>
      <c r="AD29" s="203" t="s">
        <v>346</v>
      </c>
      <c r="AE29" s="203" t="s">
        <v>347</v>
      </c>
      <c r="AF29" s="203" t="s">
        <v>238</v>
      </c>
      <c r="AG29" s="205" t="s">
        <v>344</v>
      </c>
      <c r="AH29" s="203" t="s">
        <v>345</v>
      </c>
      <c r="AI29" s="203" t="s">
        <v>346</v>
      </c>
      <c r="AJ29" s="203" t="s">
        <v>347</v>
      </c>
      <c r="AK29" s="203" t="s">
        <v>238</v>
      </c>
      <c r="AL29" s="205" t="s">
        <v>344</v>
      </c>
      <c r="AM29" s="203" t="s">
        <v>345</v>
      </c>
      <c r="AN29" s="206" t="s">
        <v>238</v>
      </c>
      <c r="AO29" s="201"/>
    </row>
    <row r="30" spans="1:41" ht="15" thickBot="1">
      <c r="A30" s="429"/>
      <c r="B30" s="430"/>
      <c r="C30" s="227" t="s">
        <v>349</v>
      </c>
      <c r="D30" s="208" t="s">
        <v>349</v>
      </c>
      <c r="E30" s="208" t="s">
        <v>349</v>
      </c>
      <c r="F30" s="208" t="s">
        <v>349</v>
      </c>
      <c r="G30" s="208" t="s">
        <v>349</v>
      </c>
      <c r="H30" s="228" t="s">
        <v>349</v>
      </c>
      <c r="I30" s="208" t="s">
        <v>349</v>
      </c>
      <c r="J30" s="208" t="s">
        <v>349</v>
      </c>
      <c r="K30" s="208" t="s">
        <v>349</v>
      </c>
      <c r="L30" s="208" t="s">
        <v>349</v>
      </c>
      <c r="M30" s="228" t="s">
        <v>349</v>
      </c>
      <c r="N30" s="208" t="s">
        <v>349</v>
      </c>
      <c r="O30" s="208" t="s">
        <v>349</v>
      </c>
      <c r="P30" s="208" t="s">
        <v>349</v>
      </c>
      <c r="Q30" s="208" t="s">
        <v>349</v>
      </c>
      <c r="R30" s="228" t="s">
        <v>349</v>
      </c>
      <c r="S30" s="208" t="s">
        <v>349</v>
      </c>
      <c r="T30" s="208" t="s">
        <v>349</v>
      </c>
      <c r="U30" s="208" t="s">
        <v>349</v>
      </c>
      <c r="V30" s="208" t="s">
        <v>349</v>
      </c>
      <c r="W30" s="228" t="s">
        <v>349</v>
      </c>
      <c r="X30" s="208" t="s">
        <v>349</v>
      </c>
      <c r="Y30" s="208" t="s">
        <v>349</v>
      </c>
      <c r="Z30" s="208" t="s">
        <v>349</v>
      </c>
      <c r="AA30" s="208" t="s">
        <v>349</v>
      </c>
      <c r="AB30" s="228" t="s">
        <v>349</v>
      </c>
      <c r="AC30" s="208" t="s">
        <v>349</v>
      </c>
      <c r="AD30" s="208" t="s">
        <v>349</v>
      </c>
      <c r="AE30" s="208" t="s">
        <v>349</v>
      </c>
      <c r="AF30" s="208" t="s">
        <v>349</v>
      </c>
      <c r="AG30" s="228" t="s">
        <v>349</v>
      </c>
      <c r="AH30" s="208" t="s">
        <v>349</v>
      </c>
      <c r="AI30" s="208" t="s">
        <v>349</v>
      </c>
      <c r="AJ30" s="208" t="s">
        <v>349</v>
      </c>
      <c r="AK30" s="208" t="s">
        <v>349</v>
      </c>
      <c r="AL30" s="228" t="s">
        <v>349</v>
      </c>
      <c r="AM30" s="208" t="s">
        <v>349</v>
      </c>
      <c r="AN30" s="209" t="s">
        <v>349</v>
      </c>
      <c r="AO30" s="201"/>
    </row>
    <row r="31" spans="1:41" ht="15" thickBot="1">
      <c r="A31" s="434" t="s">
        <v>1</v>
      </c>
      <c r="B31" s="210" t="s">
        <v>251</v>
      </c>
      <c r="C31" s="229">
        <v>1.5151515151515151</v>
      </c>
      <c r="D31" s="230">
        <v>74.242424242424249</v>
      </c>
      <c r="E31" s="230">
        <v>10.606060606060606</v>
      </c>
      <c r="F31" s="230">
        <v>13.636363636363637</v>
      </c>
      <c r="G31" s="230">
        <v>100</v>
      </c>
      <c r="H31" s="230">
        <v>1.5151515151515151</v>
      </c>
      <c r="I31" s="230">
        <v>77.272727272727266</v>
      </c>
      <c r="J31" s="230">
        <v>7.5757575757575761</v>
      </c>
      <c r="K31" s="230">
        <v>13.636363636363637</v>
      </c>
      <c r="L31" s="230">
        <v>100</v>
      </c>
      <c r="M31" s="230">
        <v>1.5151515151515151</v>
      </c>
      <c r="N31" s="230">
        <v>77.272727272727266</v>
      </c>
      <c r="O31" s="230">
        <v>12.121212121212121</v>
      </c>
      <c r="P31" s="230">
        <v>9.0909090909090917</v>
      </c>
      <c r="Q31" s="230">
        <v>100</v>
      </c>
      <c r="R31" s="230">
        <v>78.787878787878782</v>
      </c>
      <c r="S31" s="230">
        <v>9.0909090909090917</v>
      </c>
      <c r="T31" s="230">
        <v>10.606060606060606</v>
      </c>
      <c r="U31" s="230">
        <v>1.5151515151515151</v>
      </c>
      <c r="V31" s="230">
        <v>100</v>
      </c>
      <c r="W31" s="230">
        <v>40.909090909090907</v>
      </c>
      <c r="X31" s="230">
        <v>36.363636363636367</v>
      </c>
      <c r="Y31" s="230">
        <v>10.606060606060606</v>
      </c>
      <c r="Z31" s="230">
        <v>12.121212121212121</v>
      </c>
      <c r="AA31" s="230">
        <v>100</v>
      </c>
      <c r="AB31" s="230">
        <v>4.5454545454545459</v>
      </c>
      <c r="AC31" s="230">
        <v>77.272727272727266</v>
      </c>
      <c r="AD31" s="230">
        <v>3.0303030303030303</v>
      </c>
      <c r="AE31" s="230">
        <v>15.151515151515152</v>
      </c>
      <c r="AF31" s="230">
        <v>100</v>
      </c>
      <c r="AG31" s="230">
        <v>9.0909090909090917</v>
      </c>
      <c r="AH31" s="230">
        <v>83.333333333333329</v>
      </c>
      <c r="AI31" s="230">
        <v>0</v>
      </c>
      <c r="AJ31" s="230">
        <v>7.5757575757575761</v>
      </c>
      <c r="AK31" s="230">
        <v>100</v>
      </c>
      <c r="AL31" s="230">
        <v>6.0606060606060606</v>
      </c>
      <c r="AM31" s="230">
        <v>93.939393939393938</v>
      </c>
      <c r="AN31" s="231">
        <v>100</v>
      </c>
      <c r="AO31" s="201"/>
    </row>
    <row r="32" spans="1:41">
      <c r="A32" s="427"/>
      <c r="B32" s="215" t="s">
        <v>253</v>
      </c>
      <c r="C32" s="232">
        <v>5</v>
      </c>
      <c r="D32" s="233">
        <v>79</v>
      </c>
      <c r="E32" s="233">
        <v>1</v>
      </c>
      <c r="F32" s="233">
        <v>15</v>
      </c>
      <c r="G32" s="233">
        <v>100</v>
      </c>
      <c r="H32" s="233">
        <v>4</v>
      </c>
      <c r="I32" s="233">
        <v>73</v>
      </c>
      <c r="J32" s="233">
        <v>2</v>
      </c>
      <c r="K32" s="233">
        <v>21</v>
      </c>
      <c r="L32" s="233">
        <v>100</v>
      </c>
      <c r="M32" s="233">
        <v>21</v>
      </c>
      <c r="N32" s="233">
        <v>62</v>
      </c>
      <c r="O32" s="233">
        <v>1</v>
      </c>
      <c r="P32" s="233">
        <v>16</v>
      </c>
      <c r="Q32" s="233">
        <v>100</v>
      </c>
      <c r="R32" s="233">
        <v>93</v>
      </c>
      <c r="S32" s="233">
        <v>5</v>
      </c>
      <c r="T32" s="233">
        <v>0</v>
      </c>
      <c r="U32" s="233">
        <v>2</v>
      </c>
      <c r="V32" s="233">
        <v>100</v>
      </c>
      <c r="W32" s="233">
        <v>29</v>
      </c>
      <c r="X32" s="233">
        <v>59</v>
      </c>
      <c r="Y32" s="233">
        <v>1</v>
      </c>
      <c r="Z32" s="233">
        <v>11</v>
      </c>
      <c r="AA32" s="233">
        <v>100</v>
      </c>
      <c r="AB32" s="233">
        <v>1</v>
      </c>
      <c r="AC32" s="233">
        <v>22</v>
      </c>
      <c r="AD32" s="233">
        <v>0</v>
      </c>
      <c r="AE32" s="233">
        <v>77</v>
      </c>
      <c r="AF32" s="233">
        <v>100</v>
      </c>
      <c r="AG32" s="233">
        <v>5</v>
      </c>
      <c r="AH32" s="233">
        <v>26</v>
      </c>
      <c r="AI32" s="233">
        <v>0</v>
      </c>
      <c r="AJ32" s="233">
        <v>69</v>
      </c>
      <c r="AK32" s="233">
        <v>100</v>
      </c>
      <c r="AL32" s="233">
        <v>2</v>
      </c>
      <c r="AM32" s="233">
        <v>98</v>
      </c>
      <c r="AN32" s="234">
        <v>100</v>
      </c>
      <c r="AO32" s="201"/>
    </row>
    <row r="33" spans="1:41">
      <c r="A33" s="427"/>
      <c r="B33" s="215" t="s">
        <v>254</v>
      </c>
      <c r="C33" s="232">
        <v>2.0202020202020203</v>
      </c>
      <c r="D33" s="233">
        <v>52.525252525252526</v>
      </c>
      <c r="E33" s="233">
        <v>1.5151515151515151</v>
      </c>
      <c r="F33" s="233">
        <v>43.939393939393938</v>
      </c>
      <c r="G33" s="233">
        <v>100</v>
      </c>
      <c r="H33" s="233">
        <v>1.0101010101010102</v>
      </c>
      <c r="I33" s="233">
        <v>55.050505050505052</v>
      </c>
      <c r="J33" s="233">
        <v>1.5151515151515151</v>
      </c>
      <c r="K33" s="233">
        <v>42.424242424242422</v>
      </c>
      <c r="L33" s="233">
        <v>100</v>
      </c>
      <c r="M33" s="233">
        <v>4.0404040404040407</v>
      </c>
      <c r="N33" s="233">
        <v>54.545454545454547</v>
      </c>
      <c r="O33" s="233">
        <v>1.5151515151515151</v>
      </c>
      <c r="P33" s="233">
        <v>39.898989898989896</v>
      </c>
      <c r="Q33" s="233">
        <v>100</v>
      </c>
      <c r="R33" s="233">
        <v>91.919191919191917</v>
      </c>
      <c r="S33" s="233">
        <v>7.5757575757575761</v>
      </c>
      <c r="T33" s="233">
        <v>0</v>
      </c>
      <c r="U33" s="233">
        <v>0.50505050505050508</v>
      </c>
      <c r="V33" s="233">
        <v>100</v>
      </c>
      <c r="W33" s="233">
        <v>4.0404040404040407</v>
      </c>
      <c r="X33" s="233">
        <v>70.707070707070713</v>
      </c>
      <c r="Y33" s="233">
        <v>0</v>
      </c>
      <c r="Z33" s="233">
        <v>25.252525252525253</v>
      </c>
      <c r="AA33" s="233">
        <v>100</v>
      </c>
      <c r="AB33" s="233">
        <v>1.5151515151515151</v>
      </c>
      <c r="AC33" s="233">
        <v>36.868686868686872</v>
      </c>
      <c r="AD33" s="233">
        <v>3.5353535353535355</v>
      </c>
      <c r="AE33" s="233">
        <v>58.080808080808083</v>
      </c>
      <c r="AF33" s="233">
        <v>100</v>
      </c>
      <c r="AG33" s="233">
        <v>0</v>
      </c>
      <c r="AH33" s="233">
        <v>25.252525252525253</v>
      </c>
      <c r="AI33" s="233">
        <v>0</v>
      </c>
      <c r="AJ33" s="233">
        <v>74.747474747474755</v>
      </c>
      <c r="AK33" s="233">
        <v>100</v>
      </c>
      <c r="AL33" s="233">
        <v>2.5252525252525251</v>
      </c>
      <c r="AM33" s="233">
        <v>97.474747474747474</v>
      </c>
      <c r="AN33" s="234">
        <v>100</v>
      </c>
      <c r="AO33" s="201"/>
    </row>
    <row r="34" spans="1:41">
      <c r="A34" s="427"/>
      <c r="B34" s="215" t="s">
        <v>34</v>
      </c>
      <c r="C34" s="232">
        <v>2.3809523809523809</v>
      </c>
      <c r="D34" s="233">
        <v>69.047619047619051</v>
      </c>
      <c r="E34" s="233">
        <v>2.3809523809523809</v>
      </c>
      <c r="F34" s="233">
        <v>26.19047619047619</v>
      </c>
      <c r="G34" s="233">
        <v>100</v>
      </c>
      <c r="H34" s="233">
        <v>1.1904761904761905</v>
      </c>
      <c r="I34" s="233">
        <v>72.61904761904762</v>
      </c>
      <c r="J34" s="233">
        <v>9.5238095238095237</v>
      </c>
      <c r="K34" s="233">
        <v>16.666666666666668</v>
      </c>
      <c r="L34" s="233">
        <v>100</v>
      </c>
      <c r="M34" s="233">
        <v>13.095238095238095</v>
      </c>
      <c r="N34" s="233">
        <v>69.047619047619051</v>
      </c>
      <c r="O34" s="233">
        <v>7.1428571428571432</v>
      </c>
      <c r="P34" s="233">
        <v>10.714285714285714</v>
      </c>
      <c r="Q34" s="233">
        <v>100</v>
      </c>
      <c r="R34" s="233">
        <v>98.80952380952381</v>
      </c>
      <c r="S34" s="233">
        <v>0</v>
      </c>
      <c r="T34" s="233">
        <v>0</v>
      </c>
      <c r="U34" s="233">
        <v>1.1904761904761905</v>
      </c>
      <c r="V34" s="233">
        <v>100</v>
      </c>
      <c r="W34" s="233">
        <v>7.1428571428571432</v>
      </c>
      <c r="X34" s="233">
        <v>77.38095238095238</v>
      </c>
      <c r="Y34" s="233">
        <v>0</v>
      </c>
      <c r="Z34" s="233">
        <v>15.476190476190476</v>
      </c>
      <c r="AA34" s="233">
        <v>100</v>
      </c>
      <c r="AB34" s="233">
        <v>8.3333333333333339</v>
      </c>
      <c r="AC34" s="233">
        <v>14.285714285714286</v>
      </c>
      <c r="AD34" s="233">
        <v>3.5714285714285716</v>
      </c>
      <c r="AE34" s="233">
        <v>73.80952380952381</v>
      </c>
      <c r="AF34" s="233">
        <v>100</v>
      </c>
      <c r="AG34" s="233">
        <v>0</v>
      </c>
      <c r="AH34" s="233">
        <v>8.3333333333333339</v>
      </c>
      <c r="AI34" s="233">
        <v>1.1904761904761905</v>
      </c>
      <c r="AJ34" s="233">
        <v>90.476190476190482</v>
      </c>
      <c r="AK34" s="233">
        <v>100</v>
      </c>
      <c r="AL34" s="233">
        <v>0</v>
      </c>
      <c r="AM34" s="233">
        <v>100</v>
      </c>
      <c r="AN34" s="234">
        <v>100</v>
      </c>
      <c r="AO34" s="201"/>
    </row>
    <row r="35" spans="1:41">
      <c r="A35" s="427"/>
      <c r="B35" s="215" t="s">
        <v>255</v>
      </c>
      <c r="C35" s="232">
        <v>17.647058823529413</v>
      </c>
      <c r="D35" s="233">
        <v>44.117647058823529</v>
      </c>
      <c r="E35" s="233">
        <v>16.666666666666668</v>
      </c>
      <c r="F35" s="233">
        <v>21.568627450980394</v>
      </c>
      <c r="G35" s="233">
        <v>100</v>
      </c>
      <c r="H35" s="233">
        <v>12.745098039215685</v>
      </c>
      <c r="I35" s="233">
        <v>48.03921568627451</v>
      </c>
      <c r="J35" s="233">
        <v>14.705882352941176</v>
      </c>
      <c r="K35" s="233">
        <v>24.509803921568629</v>
      </c>
      <c r="L35" s="233">
        <v>100</v>
      </c>
      <c r="M35" s="233">
        <v>50</v>
      </c>
      <c r="N35" s="233">
        <v>19.607843137254903</v>
      </c>
      <c r="O35" s="233">
        <v>13.725490196078431</v>
      </c>
      <c r="P35" s="233">
        <v>16.666666666666668</v>
      </c>
      <c r="Q35" s="233">
        <v>100</v>
      </c>
      <c r="R35" s="233">
        <v>100</v>
      </c>
      <c r="S35" s="233">
        <v>0</v>
      </c>
      <c r="T35" s="233">
        <v>0</v>
      </c>
      <c r="U35" s="233">
        <v>0</v>
      </c>
      <c r="V35" s="233">
        <v>100</v>
      </c>
      <c r="W35" s="233">
        <v>34.313725490196077</v>
      </c>
      <c r="X35" s="233">
        <v>50.980392156862742</v>
      </c>
      <c r="Y35" s="233">
        <v>0.98039215686274506</v>
      </c>
      <c r="Z35" s="233">
        <v>13.725490196078431</v>
      </c>
      <c r="AA35" s="233">
        <v>100</v>
      </c>
      <c r="AB35" s="233">
        <v>2.9411764705882355</v>
      </c>
      <c r="AC35" s="233">
        <v>51.96078431372549</v>
      </c>
      <c r="AD35" s="233">
        <v>15.686274509803921</v>
      </c>
      <c r="AE35" s="233">
        <v>29.411764705882351</v>
      </c>
      <c r="AF35" s="233">
        <v>100</v>
      </c>
      <c r="AG35" s="233">
        <v>3.9215686274509802</v>
      </c>
      <c r="AH35" s="233">
        <v>77.450980392156865</v>
      </c>
      <c r="AI35" s="233">
        <v>1.9607843137254901</v>
      </c>
      <c r="AJ35" s="233">
        <v>16.666666666666668</v>
      </c>
      <c r="AK35" s="233">
        <v>100</v>
      </c>
      <c r="AL35" s="233">
        <v>1.9607843137254901</v>
      </c>
      <c r="AM35" s="233">
        <v>98.039215686274517</v>
      </c>
      <c r="AN35" s="234">
        <v>100</v>
      </c>
      <c r="AO35" s="201"/>
    </row>
    <row r="36" spans="1:41">
      <c r="A36" s="427"/>
      <c r="B36" s="215" t="s">
        <v>256</v>
      </c>
      <c r="C36" s="232">
        <v>0</v>
      </c>
      <c r="D36" s="233">
        <v>25</v>
      </c>
      <c r="E36" s="233">
        <v>1.3157894736842106</v>
      </c>
      <c r="F36" s="233">
        <v>73.684210526315795</v>
      </c>
      <c r="G36" s="233">
        <v>100</v>
      </c>
      <c r="H36" s="233">
        <v>1.3157894736842106</v>
      </c>
      <c r="I36" s="233">
        <v>28.94736842105263</v>
      </c>
      <c r="J36" s="233">
        <v>38.157894736842103</v>
      </c>
      <c r="K36" s="233">
        <v>31.578947368421051</v>
      </c>
      <c r="L36" s="233">
        <v>100</v>
      </c>
      <c r="M36" s="233">
        <v>18.421052631578949</v>
      </c>
      <c r="N36" s="233">
        <v>31.578947368421051</v>
      </c>
      <c r="O36" s="233">
        <v>35.526315789473685</v>
      </c>
      <c r="P36" s="233">
        <v>14.473684210526315</v>
      </c>
      <c r="Q36" s="233">
        <v>100</v>
      </c>
      <c r="R36" s="233">
        <v>46.05263157894737</v>
      </c>
      <c r="S36" s="233">
        <v>50</v>
      </c>
      <c r="T36" s="233">
        <v>2.6315789473684212</v>
      </c>
      <c r="U36" s="233">
        <v>1.3157894736842106</v>
      </c>
      <c r="V36" s="233">
        <v>100</v>
      </c>
      <c r="W36" s="233">
        <v>7.8947368421052628</v>
      </c>
      <c r="X36" s="233">
        <v>53.94736842105263</v>
      </c>
      <c r="Y36" s="233">
        <v>0</v>
      </c>
      <c r="Z36" s="233">
        <v>38.157894736842103</v>
      </c>
      <c r="AA36" s="233">
        <v>100</v>
      </c>
      <c r="AB36" s="233">
        <v>3.9473684210526314</v>
      </c>
      <c r="AC36" s="233">
        <v>25</v>
      </c>
      <c r="AD36" s="233">
        <v>2.6315789473684212</v>
      </c>
      <c r="AE36" s="233">
        <v>68.421052631578945</v>
      </c>
      <c r="AF36" s="233">
        <v>100</v>
      </c>
      <c r="AG36" s="233">
        <v>0</v>
      </c>
      <c r="AH36" s="233">
        <v>10.526315789473685</v>
      </c>
      <c r="AI36" s="233">
        <v>0</v>
      </c>
      <c r="AJ36" s="233">
        <v>89.473684210526315</v>
      </c>
      <c r="AK36" s="233">
        <v>100</v>
      </c>
      <c r="AL36" s="233">
        <v>0</v>
      </c>
      <c r="AM36" s="233">
        <v>100</v>
      </c>
      <c r="AN36" s="234">
        <v>100</v>
      </c>
      <c r="AO36" s="201"/>
    </row>
    <row r="37" spans="1:41">
      <c r="A37" s="427"/>
      <c r="B37" s="215" t="s">
        <v>257</v>
      </c>
      <c r="C37" s="232">
        <v>4.3478260869565215</v>
      </c>
      <c r="D37" s="233">
        <v>24.637681159420289</v>
      </c>
      <c r="E37" s="233">
        <v>14.492753623188406</v>
      </c>
      <c r="F37" s="233">
        <v>56.521739130434781</v>
      </c>
      <c r="G37" s="233">
        <v>100</v>
      </c>
      <c r="H37" s="233">
        <v>0</v>
      </c>
      <c r="I37" s="233">
        <v>34.782608695652172</v>
      </c>
      <c r="J37" s="233">
        <v>10.144927536231885</v>
      </c>
      <c r="K37" s="233">
        <v>55.072463768115945</v>
      </c>
      <c r="L37" s="233">
        <v>100</v>
      </c>
      <c r="M37" s="233">
        <v>31.884057971014492</v>
      </c>
      <c r="N37" s="233">
        <v>34.782608695652172</v>
      </c>
      <c r="O37" s="233">
        <v>10.144927536231885</v>
      </c>
      <c r="P37" s="233">
        <v>23.188405797101449</v>
      </c>
      <c r="Q37" s="233">
        <v>100</v>
      </c>
      <c r="R37" s="233">
        <v>86.956521739130437</v>
      </c>
      <c r="S37" s="233">
        <v>10.144927536231885</v>
      </c>
      <c r="T37" s="233">
        <v>0</v>
      </c>
      <c r="U37" s="233">
        <v>2.8985507246376812</v>
      </c>
      <c r="V37" s="233">
        <v>100</v>
      </c>
      <c r="W37" s="233">
        <v>13.043478260869565</v>
      </c>
      <c r="X37" s="233">
        <v>34.782608695652172</v>
      </c>
      <c r="Y37" s="233">
        <v>1.4492753623188406</v>
      </c>
      <c r="Z37" s="233">
        <v>50.724637681159422</v>
      </c>
      <c r="AA37" s="233">
        <v>100</v>
      </c>
      <c r="AB37" s="233">
        <v>10.144927536231885</v>
      </c>
      <c r="AC37" s="233">
        <v>13.043478260869565</v>
      </c>
      <c r="AD37" s="233">
        <v>8.695652173913043</v>
      </c>
      <c r="AE37" s="233">
        <v>68.115942028985501</v>
      </c>
      <c r="AF37" s="233">
        <v>100</v>
      </c>
      <c r="AG37" s="233">
        <v>8.695652173913043</v>
      </c>
      <c r="AH37" s="233">
        <v>10.144927536231885</v>
      </c>
      <c r="AI37" s="233">
        <v>4.3478260869565215</v>
      </c>
      <c r="AJ37" s="233">
        <v>76.811594202898547</v>
      </c>
      <c r="AK37" s="233">
        <v>100</v>
      </c>
      <c r="AL37" s="233">
        <v>0</v>
      </c>
      <c r="AM37" s="233">
        <v>100</v>
      </c>
      <c r="AN37" s="234">
        <v>100</v>
      </c>
      <c r="AO37" s="201"/>
    </row>
    <row r="38" spans="1:41">
      <c r="A38" s="427"/>
      <c r="B38" s="215" t="s">
        <v>348</v>
      </c>
      <c r="C38" s="232">
        <v>5.9633027522935782</v>
      </c>
      <c r="D38" s="233">
        <v>36.238532110091747</v>
      </c>
      <c r="E38" s="233">
        <v>16.513761467889907</v>
      </c>
      <c r="F38" s="233">
        <v>41.284403669724767</v>
      </c>
      <c r="G38" s="233">
        <v>100</v>
      </c>
      <c r="H38" s="233">
        <v>7.3394495412844041</v>
      </c>
      <c r="I38" s="233">
        <v>34.862385321100916</v>
      </c>
      <c r="J38" s="233">
        <v>18.348623853211009</v>
      </c>
      <c r="K38" s="233">
        <v>39.449541284403672</v>
      </c>
      <c r="L38" s="233">
        <v>100</v>
      </c>
      <c r="M38" s="233">
        <v>18.348623853211009</v>
      </c>
      <c r="N38" s="233">
        <v>34.403669724770644</v>
      </c>
      <c r="O38" s="233">
        <v>13.761467889908257</v>
      </c>
      <c r="P38" s="233">
        <v>33.486238532110093</v>
      </c>
      <c r="Q38" s="233">
        <v>100</v>
      </c>
      <c r="R38" s="233">
        <v>86.238532110091739</v>
      </c>
      <c r="S38" s="233">
        <v>7.3394495412844041</v>
      </c>
      <c r="T38" s="233">
        <v>1.834862385321101</v>
      </c>
      <c r="U38" s="233">
        <v>4.5871559633027523</v>
      </c>
      <c r="V38" s="233">
        <v>100</v>
      </c>
      <c r="W38" s="233">
        <v>19.724770642201836</v>
      </c>
      <c r="X38" s="233">
        <v>61.467889908256879</v>
      </c>
      <c r="Y38" s="233">
        <v>1.834862385321101</v>
      </c>
      <c r="Z38" s="233">
        <v>16.972477064220183</v>
      </c>
      <c r="AA38" s="233">
        <v>100</v>
      </c>
      <c r="AB38" s="233">
        <v>12.385321100917432</v>
      </c>
      <c r="AC38" s="233">
        <v>24.311926605504588</v>
      </c>
      <c r="AD38" s="233">
        <v>7.7981651376146788</v>
      </c>
      <c r="AE38" s="233">
        <v>55.5045871559633</v>
      </c>
      <c r="AF38" s="233">
        <v>100</v>
      </c>
      <c r="AG38" s="233">
        <v>23.853211009174313</v>
      </c>
      <c r="AH38" s="233">
        <v>34.862385321100916</v>
      </c>
      <c r="AI38" s="233">
        <v>1.834862385321101</v>
      </c>
      <c r="AJ38" s="233">
        <v>39.449541284403672</v>
      </c>
      <c r="AK38" s="233">
        <v>100</v>
      </c>
      <c r="AL38" s="233">
        <v>0.91743119266055051</v>
      </c>
      <c r="AM38" s="233">
        <v>99.082568807339456</v>
      </c>
      <c r="AN38" s="234">
        <v>100</v>
      </c>
      <c r="AO38" s="201"/>
    </row>
    <row r="39" spans="1:41">
      <c r="A39" s="427"/>
      <c r="B39" s="215" t="s">
        <v>258</v>
      </c>
      <c r="C39" s="232">
        <v>1.2658227848101267</v>
      </c>
      <c r="D39" s="233">
        <v>7.5949367088607591</v>
      </c>
      <c r="E39" s="233">
        <v>1.2658227848101267</v>
      </c>
      <c r="F39" s="233">
        <v>89.87341772151899</v>
      </c>
      <c r="G39" s="233">
        <v>100</v>
      </c>
      <c r="H39" s="233">
        <v>0</v>
      </c>
      <c r="I39" s="233">
        <v>8.8607594936708853</v>
      </c>
      <c r="J39" s="233">
        <v>1.2658227848101267</v>
      </c>
      <c r="K39" s="233">
        <v>89.87341772151899</v>
      </c>
      <c r="L39" s="233">
        <v>100</v>
      </c>
      <c r="M39" s="233">
        <v>3.7974683544303796</v>
      </c>
      <c r="N39" s="233">
        <v>5.0632911392405067</v>
      </c>
      <c r="O39" s="233">
        <v>0</v>
      </c>
      <c r="P39" s="233">
        <v>91.139240506329116</v>
      </c>
      <c r="Q39" s="233">
        <v>100</v>
      </c>
      <c r="R39" s="233">
        <v>24.050632911392405</v>
      </c>
      <c r="S39" s="233">
        <v>2.5316455696202533</v>
      </c>
      <c r="T39" s="233">
        <v>0</v>
      </c>
      <c r="U39" s="233">
        <v>73.417721518987335</v>
      </c>
      <c r="V39" s="233">
        <v>100</v>
      </c>
      <c r="W39" s="233">
        <v>5.0632911392405067</v>
      </c>
      <c r="X39" s="233">
        <v>7.5949367088607591</v>
      </c>
      <c r="Y39" s="233">
        <v>0</v>
      </c>
      <c r="Z39" s="233">
        <v>87.341772151898738</v>
      </c>
      <c r="AA39" s="233">
        <v>100</v>
      </c>
      <c r="AB39" s="233">
        <v>1.2658227848101267</v>
      </c>
      <c r="AC39" s="233">
        <v>3.7974683544303796</v>
      </c>
      <c r="AD39" s="233">
        <v>0</v>
      </c>
      <c r="AE39" s="233">
        <v>94.936708860759495</v>
      </c>
      <c r="AF39" s="233">
        <v>100</v>
      </c>
      <c r="AG39" s="233">
        <v>7.5949367088607591</v>
      </c>
      <c r="AH39" s="233">
        <v>15.189873417721518</v>
      </c>
      <c r="AI39" s="233">
        <v>0</v>
      </c>
      <c r="AJ39" s="233">
        <v>77.215189873417728</v>
      </c>
      <c r="AK39" s="233">
        <v>100</v>
      </c>
      <c r="AL39" s="233">
        <v>0</v>
      </c>
      <c r="AM39" s="233">
        <v>100</v>
      </c>
      <c r="AN39" s="234">
        <v>100</v>
      </c>
      <c r="AO39" s="201"/>
    </row>
    <row r="40" spans="1:41">
      <c r="A40" s="427"/>
      <c r="B40" s="215" t="s">
        <v>35</v>
      </c>
      <c r="C40" s="232">
        <v>0</v>
      </c>
      <c r="D40" s="233">
        <v>80</v>
      </c>
      <c r="E40" s="233">
        <v>17.142857142857142</v>
      </c>
      <c r="F40" s="233">
        <v>2.8571428571428572</v>
      </c>
      <c r="G40" s="233">
        <v>100</v>
      </c>
      <c r="H40" s="233">
        <v>0</v>
      </c>
      <c r="I40" s="233">
        <v>80</v>
      </c>
      <c r="J40" s="233">
        <v>20</v>
      </c>
      <c r="K40" s="233">
        <v>0</v>
      </c>
      <c r="L40" s="233">
        <v>100</v>
      </c>
      <c r="M40" s="233">
        <v>11.428571428571429</v>
      </c>
      <c r="N40" s="233">
        <v>77.142857142857139</v>
      </c>
      <c r="O40" s="233">
        <v>11.428571428571429</v>
      </c>
      <c r="P40" s="233">
        <v>0</v>
      </c>
      <c r="Q40" s="233">
        <v>100</v>
      </c>
      <c r="R40" s="233">
        <v>97.142857142857139</v>
      </c>
      <c r="S40" s="233">
        <v>2.8571428571428572</v>
      </c>
      <c r="T40" s="233">
        <v>0</v>
      </c>
      <c r="U40" s="233">
        <v>0</v>
      </c>
      <c r="V40" s="233">
        <v>100</v>
      </c>
      <c r="W40" s="233">
        <v>20</v>
      </c>
      <c r="X40" s="233">
        <v>77.142857142857139</v>
      </c>
      <c r="Y40" s="233">
        <v>0</v>
      </c>
      <c r="Z40" s="233">
        <v>2.8571428571428572</v>
      </c>
      <c r="AA40" s="233">
        <v>100</v>
      </c>
      <c r="AB40" s="233">
        <v>11.428571428571429</v>
      </c>
      <c r="AC40" s="233">
        <v>20</v>
      </c>
      <c r="AD40" s="233">
        <v>5.7142857142857144</v>
      </c>
      <c r="AE40" s="233">
        <v>62.857142857142854</v>
      </c>
      <c r="AF40" s="233">
        <v>100</v>
      </c>
      <c r="AG40" s="233">
        <v>5.7142857142857144</v>
      </c>
      <c r="AH40" s="233">
        <v>25.714285714285715</v>
      </c>
      <c r="AI40" s="233">
        <v>0</v>
      </c>
      <c r="AJ40" s="233">
        <v>68.571428571428569</v>
      </c>
      <c r="AK40" s="233">
        <v>100</v>
      </c>
      <c r="AL40" s="233">
        <v>2.8571428571428572</v>
      </c>
      <c r="AM40" s="233">
        <v>97.142857142857139</v>
      </c>
      <c r="AN40" s="234">
        <v>100</v>
      </c>
      <c r="AO40" s="201"/>
    </row>
    <row r="41" spans="1:41">
      <c r="A41" s="427"/>
      <c r="B41" s="215" t="s">
        <v>259</v>
      </c>
      <c r="C41" s="232">
        <v>0</v>
      </c>
      <c r="D41" s="233">
        <v>73.529411764705884</v>
      </c>
      <c r="E41" s="233">
        <v>20.588235294117649</v>
      </c>
      <c r="F41" s="233">
        <v>5.882352941176471</v>
      </c>
      <c r="G41" s="233">
        <v>100</v>
      </c>
      <c r="H41" s="233">
        <v>2.9411764705882355</v>
      </c>
      <c r="I41" s="233">
        <v>26.470588235294116</v>
      </c>
      <c r="J41" s="233">
        <v>58.823529411764703</v>
      </c>
      <c r="K41" s="233">
        <v>11.764705882352942</v>
      </c>
      <c r="L41" s="233">
        <v>100</v>
      </c>
      <c r="M41" s="233">
        <v>32.352941176470587</v>
      </c>
      <c r="N41" s="233">
        <v>55.882352941176471</v>
      </c>
      <c r="O41" s="233">
        <v>11.764705882352942</v>
      </c>
      <c r="P41" s="233">
        <v>0</v>
      </c>
      <c r="Q41" s="233">
        <v>100</v>
      </c>
      <c r="R41" s="233">
        <v>97.058823529411768</v>
      </c>
      <c r="S41" s="233">
        <v>2.9411764705882355</v>
      </c>
      <c r="T41" s="233">
        <v>0</v>
      </c>
      <c r="U41" s="233">
        <v>0</v>
      </c>
      <c r="V41" s="233">
        <v>100</v>
      </c>
      <c r="W41" s="233">
        <v>79.411764705882348</v>
      </c>
      <c r="X41" s="233">
        <v>17.647058823529413</v>
      </c>
      <c r="Y41" s="233">
        <v>0</v>
      </c>
      <c r="Z41" s="233">
        <v>2.9411764705882355</v>
      </c>
      <c r="AA41" s="233">
        <v>100</v>
      </c>
      <c r="AB41" s="233">
        <v>0</v>
      </c>
      <c r="AC41" s="233">
        <v>73.529411764705884</v>
      </c>
      <c r="AD41" s="233">
        <v>5.882352941176471</v>
      </c>
      <c r="AE41" s="233">
        <v>20.588235294117649</v>
      </c>
      <c r="AF41" s="233">
        <v>100</v>
      </c>
      <c r="AG41" s="233">
        <v>0</v>
      </c>
      <c r="AH41" s="233">
        <v>29.411764705882351</v>
      </c>
      <c r="AI41" s="233">
        <v>0</v>
      </c>
      <c r="AJ41" s="233">
        <v>70.588235294117652</v>
      </c>
      <c r="AK41" s="233">
        <v>100</v>
      </c>
      <c r="AL41" s="233">
        <v>0</v>
      </c>
      <c r="AM41" s="233">
        <v>100</v>
      </c>
      <c r="AN41" s="234">
        <v>100</v>
      </c>
      <c r="AO41" s="201"/>
    </row>
    <row r="42" spans="1:41">
      <c r="A42" s="427"/>
      <c r="B42" s="215" t="s">
        <v>260</v>
      </c>
      <c r="C42" s="232">
        <v>27.397260273972602</v>
      </c>
      <c r="D42" s="233">
        <v>32.876712328767127</v>
      </c>
      <c r="E42" s="233">
        <v>0</v>
      </c>
      <c r="F42" s="233">
        <v>39.726027397260275</v>
      </c>
      <c r="G42" s="233">
        <v>100</v>
      </c>
      <c r="H42" s="233">
        <v>46.575342465753423</v>
      </c>
      <c r="I42" s="233">
        <v>6.8493150684931505</v>
      </c>
      <c r="J42" s="233">
        <v>0</v>
      </c>
      <c r="K42" s="233">
        <v>46.575342465753423</v>
      </c>
      <c r="L42" s="233">
        <v>100</v>
      </c>
      <c r="M42" s="233">
        <v>53.424657534246577</v>
      </c>
      <c r="N42" s="233">
        <v>19.17808219178082</v>
      </c>
      <c r="O42" s="233">
        <v>2.7397260273972601</v>
      </c>
      <c r="P42" s="233">
        <v>24.657534246575342</v>
      </c>
      <c r="Q42" s="233">
        <v>100</v>
      </c>
      <c r="R42" s="233">
        <v>95.890410958904113</v>
      </c>
      <c r="S42" s="233">
        <v>1.3698630136986301</v>
      </c>
      <c r="T42" s="233">
        <v>0</v>
      </c>
      <c r="U42" s="233">
        <v>2.7397260273972601</v>
      </c>
      <c r="V42" s="233">
        <v>100</v>
      </c>
      <c r="W42" s="233">
        <v>31.506849315068493</v>
      </c>
      <c r="X42" s="233">
        <v>50.684931506849317</v>
      </c>
      <c r="Y42" s="233">
        <v>0</v>
      </c>
      <c r="Z42" s="233">
        <v>17.80821917808219</v>
      </c>
      <c r="AA42" s="233">
        <v>100</v>
      </c>
      <c r="AB42" s="233">
        <v>8.2191780821917817</v>
      </c>
      <c r="AC42" s="233">
        <v>26.027397260273972</v>
      </c>
      <c r="AD42" s="233">
        <v>2.7397260273972601</v>
      </c>
      <c r="AE42" s="233">
        <v>63.013698630136986</v>
      </c>
      <c r="AF42" s="233">
        <v>100</v>
      </c>
      <c r="AG42" s="233">
        <v>2.7397260273972601</v>
      </c>
      <c r="AH42" s="233">
        <v>20.547945205479451</v>
      </c>
      <c r="AI42" s="233">
        <v>5.4794520547945202</v>
      </c>
      <c r="AJ42" s="233">
        <v>71.232876712328761</v>
      </c>
      <c r="AK42" s="233">
        <v>100</v>
      </c>
      <c r="AL42" s="233">
        <v>0</v>
      </c>
      <c r="AM42" s="233">
        <v>100</v>
      </c>
      <c r="AN42" s="234">
        <v>100</v>
      </c>
      <c r="AO42" s="201"/>
    </row>
    <row r="43" spans="1:41">
      <c r="A43" s="427"/>
      <c r="B43" s="215" t="s">
        <v>36</v>
      </c>
      <c r="C43" s="232">
        <v>3.4482758620689653</v>
      </c>
      <c r="D43" s="233">
        <v>58.620689655172413</v>
      </c>
      <c r="E43" s="233">
        <v>20.689655172413794</v>
      </c>
      <c r="F43" s="233">
        <v>17.241379310344829</v>
      </c>
      <c r="G43" s="233">
        <v>100</v>
      </c>
      <c r="H43" s="233">
        <v>0</v>
      </c>
      <c r="I43" s="233">
        <v>62.068965517241381</v>
      </c>
      <c r="J43" s="233">
        <v>20.689655172413794</v>
      </c>
      <c r="K43" s="233">
        <v>17.241379310344829</v>
      </c>
      <c r="L43" s="233">
        <v>100</v>
      </c>
      <c r="M43" s="233">
        <v>3.4482758620689653</v>
      </c>
      <c r="N43" s="233">
        <v>58.620689655172413</v>
      </c>
      <c r="O43" s="233">
        <v>20.689655172413794</v>
      </c>
      <c r="P43" s="233">
        <v>17.241379310344829</v>
      </c>
      <c r="Q43" s="233">
        <v>100</v>
      </c>
      <c r="R43" s="233">
        <v>93.103448275862064</v>
      </c>
      <c r="S43" s="233">
        <v>6.8965517241379306</v>
      </c>
      <c r="T43" s="233">
        <v>0</v>
      </c>
      <c r="U43" s="233">
        <v>0</v>
      </c>
      <c r="V43" s="233">
        <v>100</v>
      </c>
      <c r="W43" s="233">
        <v>0</v>
      </c>
      <c r="X43" s="233">
        <v>89.65517241379311</v>
      </c>
      <c r="Y43" s="233">
        <v>0</v>
      </c>
      <c r="Z43" s="233">
        <v>10.344827586206897</v>
      </c>
      <c r="AA43" s="233">
        <v>100</v>
      </c>
      <c r="AB43" s="233">
        <v>0</v>
      </c>
      <c r="AC43" s="233">
        <v>31.03448275862069</v>
      </c>
      <c r="AD43" s="233">
        <v>13.793103448275861</v>
      </c>
      <c r="AE43" s="233">
        <v>55.172413793103445</v>
      </c>
      <c r="AF43" s="233">
        <v>100</v>
      </c>
      <c r="AG43" s="233">
        <v>0</v>
      </c>
      <c r="AH43" s="233">
        <v>48.275862068965516</v>
      </c>
      <c r="AI43" s="233">
        <v>20.689655172413794</v>
      </c>
      <c r="AJ43" s="233">
        <v>31.03448275862069</v>
      </c>
      <c r="AK43" s="233">
        <v>100</v>
      </c>
      <c r="AL43" s="233">
        <v>0</v>
      </c>
      <c r="AM43" s="233">
        <v>100</v>
      </c>
      <c r="AN43" s="234">
        <v>100</v>
      </c>
      <c r="AO43" s="201"/>
    </row>
    <row r="44" spans="1:41">
      <c r="A44" s="427"/>
      <c r="B44" s="215" t="s">
        <v>37</v>
      </c>
      <c r="C44" s="232">
        <v>0</v>
      </c>
      <c r="D44" s="233">
        <v>6.0606060606060606</v>
      </c>
      <c r="E44" s="233">
        <v>3.0303030303030303</v>
      </c>
      <c r="F44" s="233">
        <v>90.909090909090907</v>
      </c>
      <c r="G44" s="233">
        <v>100</v>
      </c>
      <c r="H44" s="233">
        <v>0</v>
      </c>
      <c r="I44" s="233">
        <v>6.0606060606060606</v>
      </c>
      <c r="J44" s="233">
        <v>3.0303030303030303</v>
      </c>
      <c r="K44" s="233">
        <v>90.909090909090907</v>
      </c>
      <c r="L44" s="233">
        <v>100</v>
      </c>
      <c r="M44" s="233">
        <v>6.0606060606060606</v>
      </c>
      <c r="N44" s="233">
        <v>81.818181818181813</v>
      </c>
      <c r="O44" s="233">
        <v>3.0303030303030303</v>
      </c>
      <c r="P44" s="233">
        <v>9.0909090909090917</v>
      </c>
      <c r="Q44" s="233">
        <v>100</v>
      </c>
      <c r="R44" s="233">
        <v>100</v>
      </c>
      <c r="S44" s="233">
        <v>0</v>
      </c>
      <c r="T44" s="233">
        <v>0</v>
      </c>
      <c r="U44" s="233">
        <v>0</v>
      </c>
      <c r="V44" s="233">
        <v>100</v>
      </c>
      <c r="W44" s="233">
        <v>78.787878787878782</v>
      </c>
      <c r="X44" s="233">
        <v>3.0303030303030303</v>
      </c>
      <c r="Y44" s="233">
        <v>0</v>
      </c>
      <c r="Z44" s="233">
        <v>18.181818181818183</v>
      </c>
      <c r="AA44" s="233">
        <v>100</v>
      </c>
      <c r="AB44" s="233">
        <v>6.0606060606060606</v>
      </c>
      <c r="AC44" s="233">
        <v>69.696969696969703</v>
      </c>
      <c r="AD44" s="233">
        <v>0</v>
      </c>
      <c r="AE44" s="233">
        <v>24.242424242424242</v>
      </c>
      <c r="AF44" s="233">
        <v>100</v>
      </c>
      <c r="AG44" s="233">
        <v>0</v>
      </c>
      <c r="AH44" s="233">
        <v>0</v>
      </c>
      <c r="AI44" s="233">
        <v>0</v>
      </c>
      <c r="AJ44" s="233">
        <v>100</v>
      </c>
      <c r="AK44" s="233">
        <v>100</v>
      </c>
      <c r="AL44" s="233">
        <v>0</v>
      </c>
      <c r="AM44" s="233">
        <v>100</v>
      </c>
      <c r="AN44" s="234">
        <v>100</v>
      </c>
      <c r="AO44" s="201"/>
    </row>
    <row r="45" spans="1:41">
      <c r="A45" s="427"/>
      <c r="B45" s="215" t="s">
        <v>38</v>
      </c>
      <c r="C45" s="232">
        <v>0</v>
      </c>
      <c r="D45" s="233">
        <v>30.357142857142858</v>
      </c>
      <c r="E45" s="233">
        <v>55.357142857142854</v>
      </c>
      <c r="F45" s="233">
        <v>14.285714285714286</v>
      </c>
      <c r="G45" s="233">
        <v>100</v>
      </c>
      <c r="H45" s="233">
        <v>0</v>
      </c>
      <c r="I45" s="233">
        <v>89.285714285714292</v>
      </c>
      <c r="J45" s="233">
        <v>10.714285714285714</v>
      </c>
      <c r="K45" s="233">
        <v>0</v>
      </c>
      <c r="L45" s="233">
        <v>100</v>
      </c>
      <c r="M45" s="233">
        <v>37.5</v>
      </c>
      <c r="N45" s="233">
        <v>62.5</v>
      </c>
      <c r="O45" s="233">
        <v>0</v>
      </c>
      <c r="P45" s="233">
        <v>0</v>
      </c>
      <c r="Q45" s="233">
        <v>100</v>
      </c>
      <c r="R45" s="233">
        <v>33.928571428571431</v>
      </c>
      <c r="S45" s="233">
        <v>66.071428571428569</v>
      </c>
      <c r="T45" s="233">
        <v>0</v>
      </c>
      <c r="U45" s="233">
        <v>0</v>
      </c>
      <c r="V45" s="233">
        <v>100</v>
      </c>
      <c r="W45" s="233">
        <v>1.7857142857142858</v>
      </c>
      <c r="X45" s="233">
        <v>98.214285714285708</v>
      </c>
      <c r="Y45" s="233">
        <v>0</v>
      </c>
      <c r="Z45" s="233">
        <v>0</v>
      </c>
      <c r="AA45" s="233">
        <v>100</v>
      </c>
      <c r="AB45" s="233">
        <v>3.5714285714285716</v>
      </c>
      <c r="AC45" s="233">
        <v>19.642857142857142</v>
      </c>
      <c r="AD45" s="233">
        <v>0</v>
      </c>
      <c r="AE45" s="233">
        <v>76.785714285714292</v>
      </c>
      <c r="AF45" s="233">
        <v>100</v>
      </c>
      <c r="AG45" s="233">
        <v>3.5714285714285716</v>
      </c>
      <c r="AH45" s="233">
        <v>96.428571428571431</v>
      </c>
      <c r="AI45" s="233">
        <v>0</v>
      </c>
      <c r="AJ45" s="233">
        <v>0</v>
      </c>
      <c r="AK45" s="233">
        <v>100</v>
      </c>
      <c r="AL45" s="233">
        <v>0</v>
      </c>
      <c r="AM45" s="233">
        <v>100</v>
      </c>
      <c r="AN45" s="234">
        <v>100</v>
      </c>
      <c r="AO45" s="201"/>
    </row>
    <row r="46" spans="1:41">
      <c r="A46" s="427"/>
      <c r="B46" s="215" t="s">
        <v>39</v>
      </c>
      <c r="C46" s="232">
        <v>0</v>
      </c>
      <c r="D46" s="233">
        <v>73.80952380952381</v>
      </c>
      <c r="E46" s="233">
        <v>0</v>
      </c>
      <c r="F46" s="233">
        <v>26.19047619047619</v>
      </c>
      <c r="G46" s="233">
        <v>100</v>
      </c>
      <c r="H46" s="233">
        <v>0</v>
      </c>
      <c r="I46" s="233">
        <v>76.19047619047619</v>
      </c>
      <c r="J46" s="233">
        <v>0</v>
      </c>
      <c r="K46" s="233">
        <v>23.80952380952381</v>
      </c>
      <c r="L46" s="233">
        <v>100</v>
      </c>
      <c r="M46" s="233">
        <v>9.5238095238095237</v>
      </c>
      <c r="N46" s="233">
        <v>83.333333333333329</v>
      </c>
      <c r="O46" s="233">
        <v>0</v>
      </c>
      <c r="P46" s="233">
        <v>7.1428571428571432</v>
      </c>
      <c r="Q46" s="233">
        <v>100</v>
      </c>
      <c r="R46" s="233">
        <v>97.61904761904762</v>
      </c>
      <c r="S46" s="233">
        <v>2.3809523809523809</v>
      </c>
      <c r="T46" s="233">
        <v>0</v>
      </c>
      <c r="U46" s="233">
        <v>0</v>
      </c>
      <c r="V46" s="233">
        <v>100</v>
      </c>
      <c r="W46" s="233">
        <v>19.047619047619047</v>
      </c>
      <c r="X46" s="233">
        <v>59.523809523809526</v>
      </c>
      <c r="Y46" s="233">
        <v>0</v>
      </c>
      <c r="Z46" s="233">
        <v>21.428571428571427</v>
      </c>
      <c r="AA46" s="233">
        <v>100</v>
      </c>
      <c r="AB46" s="233">
        <v>2.3809523809523809</v>
      </c>
      <c r="AC46" s="233">
        <v>45.238095238095241</v>
      </c>
      <c r="AD46" s="233">
        <v>0</v>
      </c>
      <c r="AE46" s="233">
        <v>52.38095238095238</v>
      </c>
      <c r="AF46" s="233">
        <v>100</v>
      </c>
      <c r="AG46" s="233">
        <v>0</v>
      </c>
      <c r="AH46" s="233">
        <v>9.5238095238095237</v>
      </c>
      <c r="AI46" s="233">
        <v>0</v>
      </c>
      <c r="AJ46" s="233">
        <v>90.476190476190482</v>
      </c>
      <c r="AK46" s="233">
        <v>100</v>
      </c>
      <c r="AL46" s="233">
        <v>4.7619047619047619</v>
      </c>
      <c r="AM46" s="233">
        <v>95.238095238095241</v>
      </c>
      <c r="AN46" s="234">
        <v>100</v>
      </c>
      <c r="AO46" s="201"/>
    </row>
    <row r="47" spans="1:41">
      <c r="A47" s="427"/>
      <c r="B47" s="215" t="s">
        <v>261</v>
      </c>
      <c r="C47" s="232">
        <v>1.3333333333333333</v>
      </c>
      <c r="D47" s="233">
        <v>82.666666666666671</v>
      </c>
      <c r="E47" s="233">
        <v>0</v>
      </c>
      <c r="F47" s="233">
        <v>16</v>
      </c>
      <c r="G47" s="233">
        <v>100</v>
      </c>
      <c r="H47" s="233">
        <v>0</v>
      </c>
      <c r="I47" s="233">
        <v>17.333333333333332</v>
      </c>
      <c r="J47" s="233">
        <v>0</v>
      </c>
      <c r="K47" s="233">
        <v>82.666666666666671</v>
      </c>
      <c r="L47" s="233">
        <v>100</v>
      </c>
      <c r="M47" s="233">
        <v>1.3333333333333333</v>
      </c>
      <c r="N47" s="233">
        <v>92</v>
      </c>
      <c r="O47" s="233">
        <v>0</v>
      </c>
      <c r="P47" s="233">
        <v>6.666666666666667</v>
      </c>
      <c r="Q47" s="233">
        <v>100</v>
      </c>
      <c r="R47" s="233">
        <v>100</v>
      </c>
      <c r="S47" s="233">
        <v>0</v>
      </c>
      <c r="T47" s="233">
        <v>0</v>
      </c>
      <c r="U47" s="233">
        <v>0</v>
      </c>
      <c r="V47" s="233">
        <v>100</v>
      </c>
      <c r="W47" s="233">
        <v>5.333333333333333</v>
      </c>
      <c r="X47" s="233">
        <v>90.666666666666671</v>
      </c>
      <c r="Y47" s="233">
        <v>0</v>
      </c>
      <c r="Z47" s="233">
        <v>4</v>
      </c>
      <c r="AA47" s="233">
        <v>100</v>
      </c>
      <c r="AB47" s="233">
        <v>8</v>
      </c>
      <c r="AC47" s="233">
        <v>90.666666666666671</v>
      </c>
      <c r="AD47" s="233">
        <v>0</v>
      </c>
      <c r="AE47" s="233">
        <v>1.3333333333333333</v>
      </c>
      <c r="AF47" s="233">
        <v>100</v>
      </c>
      <c r="AG47" s="233">
        <v>0</v>
      </c>
      <c r="AH47" s="233">
        <v>12</v>
      </c>
      <c r="AI47" s="233">
        <v>0</v>
      </c>
      <c r="AJ47" s="233">
        <v>88</v>
      </c>
      <c r="AK47" s="233">
        <v>100</v>
      </c>
      <c r="AL47" s="233">
        <v>0</v>
      </c>
      <c r="AM47" s="233">
        <v>100</v>
      </c>
      <c r="AN47" s="234">
        <v>100</v>
      </c>
      <c r="AO47" s="201"/>
    </row>
    <row r="48" spans="1:41">
      <c r="A48" s="427"/>
      <c r="B48" s="215" t="s">
        <v>262</v>
      </c>
      <c r="C48" s="232">
        <v>5.3571428571428568</v>
      </c>
      <c r="D48" s="233">
        <v>21.428571428571427</v>
      </c>
      <c r="E48" s="233">
        <v>28.571428571428573</v>
      </c>
      <c r="F48" s="233">
        <v>44.642857142857146</v>
      </c>
      <c r="G48" s="233">
        <v>100</v>
      </c>
      <c r="H48" s="233">
        <v>1.7857142857142858</v>
      </c>
      <c r="I48" s="233">
        <v>16.071428571428573</v>
      </c>
      <c r="J48" s="233">
        <v>33.928571428571431</v>
      </c>
      <c r="K48" s="233">
        <v>48.214285714285715</v>
      </c>
      <c r="L48" s="233">
        <v>100</v>
      </c>
      <c r="M48" s="233">
        <v>10.714285714285714</v>
      </c>
      <c r="N48" s="233">
        <v>39.285714285714285</v>
      </c>
      <c r="O48" s="233">
        <v>35.714285714285715</v>
      </c>
      <c r="P48" s="233">
        <v>14.285714285714286</v>
      </c>
      <c r="Q48" s="233">
        <v>100</v>
      </c>
      <c r="R48" s="233">
        <v>98.214285714285708</v>
      </c>
      <c r="S48" s="233">
        <v>0</v>
      </c>
      <c r="T48" s="233">
        <v>0</v>
      </c>
      <c r="U48" s="233">
        <v>1.7857142857142858</v>
      </c>
      <c r="V48" s="233">
        <v>100</v>
      </c>
      <c r="W48" s="233">
        <v>25</v>
      </c>
      <c r="X48" s="233">
        <v>53.571428571428569</v>
      </c>
      <c r="Y48" s="233">
        <v>0</v>
      </c>
      <c r="Z48" s="233">
        <v>21.428571428571427</v>
      </c>
      <c r="AA48" s="233">
        <v>100</v>
      </c>
      <c r="AB48" s="233">
        <v>8.9285714285714288</v>
      </c>
      <c r="AC48" s="233">
        <v>25</v>
      </c>
      <c r="AD48" s="233">
        <v>8.9285714285714288</v>
      </c>
      <c r="AE48" s="233">
        <v>57.142857142857146</v>
      </c>
      <c r="AF48" s="233">
        <v>100</v>
      </c>
      <c r="AG48" s="233">
        <v>3.5714285714285716</v>
      </c>
      <c r="AH48" s="233">
        <v>16.071428571428573</v>
      </c>
      <c r="AI48" s="233">
        <v>0</v>
      </c>
      <c r="AJ48" s="233">
        <v>80.357142857142861</v>
      </c>
      <c r="AK48" s="233">
        <v>100</v>
      </c>
      <c r="AL48" s="233">
        <v>0</v>
      </c>
      <c r="AM48" s="233">
        <v>100</v>
      </c>
      <c r="AN48" s="234">
        <v>100</v>
      </c>
      <c r="AO48" s="201"/>
    </row>
    <row r="49" spans="1:41" ht="15" thickBot="1">
      <c r="A49" s="429"/>
      <c r="B49" s="220" t="s">
        <v>238</v>
      </c>
      <c r="C49" s="235">
        <v>5.0526315789473681</v>
      </c>
      <c r="D49" s="236">
        <v>47.298245614035089</v>
      </c>
      <c r="E49" s="236">
        <v>10.175438596491228</v>
      </c>
      <c r="F49" s="236">
        <v>37.473684210526315</v>
      </c>
      <c r="G49" s="236">
        <v>100</v>
      </c>
      <c r="H49" s="237">
        <v>5.192982456140351</v>
      </c>
      <c r="I49" s="236">
        <v>44.771929824561404</v>
      </c>
      <c r="J49" s="236">
        <v>11.859649122807017</v>
      </c>
      <c r="K49" s="236">
        <v>38.175438596491226</v>
      </c>
      <c r="L49" s="236">
        <v>100</v>
      </c>
      <c r="M49" s="237">
        <v>18.245614035087719</v>
      </c>
      <c r="N49" s="236">
        <v>48.491228070175438</v>
      </c>
      <c r="O49" s="236">
        <v>9.3333333333333339</v>
      </c>
      <c r="P49" s="236">
        <v>23.92982456140351</v>
      </c>
      <c r="Q49" s="236">
        <v>100</v>
      </c>
      <c r="R49" s="237">
        <v>84.280701754385959</v>
      </c>
      <c r="S49" s="236">
        <v>9.2631578947368425</v>
      </c>
      <c r="T49" s="236">
        <v>0.91228070175438591</v>
      </c>
      <c r="U49" s="236">
        <v>5.5438596491228074</v>
      </c>
      <c r="V49" s="236">
        <v>100</v>
      </c>
      <c r="W49" s="237">
        <v>19.438596491228068</v>
      </c>
      <c r="X49" s="236">
        <v>57.543859649122808</v>
      </c>
      <c r="Y49" s="236">
        <v>0.98245614035087714</v>
      </c>
      <c r="Z49" s="236">
        <v>22.035087719298247</v>
      </c>
      <c r="AA49" s="236">
        <v>100</v>
      </c>
      <c r="AB49" s="237">
        <v>5.6842105263157894</v>
      </c>
      <c r="AC49" s="236">
        <v>34.385964912280699</v>
      </c>
      <c r="AD49" s="236">
        <v>4.7719298245614032</v>
      </c>
      <c r="AE49" s="236">
        <v>55.157894736842103</v>
      </c>
      <c r="AF49" s="236">
        <v>100</v>
      </c>
      <c r="AG49" s="237">
        <v>6.1052631578947372</v>
      </c>
      <c r="AH49" s="236">
        <v>31.157894736842106</v>
      </c>
      <c r="AI49" s="236">
        <v>1.4035087719298245</v>
      </c>
      <c r="AJ49" s="236">
        <v>61.333333333333336</v>
      </c>
      <c r="AK49" s="236">
        <v>100</v>
      </c>
      <c r="AL49" s="237">
        <v>1.263157894736842</v>
      </c>
      <c r="AM49" s="236">
        <v>98.736842105263165</v>
      </c>
      <c r="AN49" s="238">
        <v>100</v>
      </c>
      <c r="AO49" s="201"/>
    </row>
  </sheetData>
  <mergeCells count="22">
    <mergeCell ref="L26:M26"/>
    <mergeCell ref="L2:M2"/>
    <mergeCell ref="A3:B5"/>
    <mergeCell ref="C3:G3"/>
    <mergeCell ref="H3:L3"/>
    <mergeCell ref="M3:Q3"/>
    <mergeCell ref="W3:AA3"/>
    <mergeCell ref="AB3:AF3"/>
    <mergeCell ref="AG3:AK3"/>
    <mergeCell ref="AL3:AN3"/>
    <mergeCell ref="A6:A24"/>
    <mergeCell ref="R3:V3"/>
    <mergeCell ref="AB28:AF28"/>
    <mergeCell ref="AG28:AK28"/>
    <mergeCell ref="AL28:AN28"/>
    <mergeCell ref="A31:A49"/>
    <mergeCell ref="A28:B30"/>
    <mergeCell ref="C28:G28"/>
    <mergeCell ref="H28:L28"/>
    <mergeCell ref="M28:Q28"/>
    <mergeCell ref="R28:V28"/>
    <mergeCell ref="W28:AA2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A1:L28"/>
  <sheetViews>
    <sheetView rightToLeft="1" view="pageBreakPreview" topLeftCell="A13" zoomScaleSheetLayoutView="100" workbookViewId="0">
      <selection activeCell="G14" sqref="G14"/>
    </sheetView>
  </sheetViews>
  <sheetFormatPr defaultRowHeight="14.25"/>
  <cols>
    <col min="1" max="1" width="15" style="75" customWidth="1"/>
    <col min="2" max="5" width="11.75" style="75" customWidth="1"/>
    <col min="6" max="6" width="1.125" style="75" customWidth="1"/>
    <col min="7" max="10" width="11.75" style="75" customWidth="1"/>
    <col min="11" max="255" width="9.125" style="75"/>
    <col min="256" max="256" width="15" style="75" customWidth="1"/>
    <col min="257" max="260" width="11.75" style="75" customWidth="1"/>
    <col min="261" max="261" width="1.125" style="75" customWidth="1"/>
    <col min="262" max="265" width="11.75" style="75" customWidth="1"/>
    <col min="266" max="511" width="9.125" style="75"/>
    <col min="512" max="512" width="15" style="75" customWidth="1"/>
    <col min="513" max="516" width="11.75" style="75" customWidth="1"/>
    <col min="517" max="517" width="1.125" style="75" customWidth="1"/>
    <col min="518" max="521" width="11.75" style="75" customWidth="1"/>
    <col min="522" max="767" width="9.125" style="75"/>
    <col min="768" max="768" width="15" style="75" customWidth="1"/>
    <col min="769" max="772" width="11.75" style="75" customWidth="1"/>
    <col min="773" max="773" width="1.125" style="75" customWidth="1"/>
    <col min="774" max="777" width="11.75" style="75" customWidth="1"/>
    <col min="778" max="1023" width="9.125" style="75"/>
    <col min="1024" max="1024" width="15" style="75" customWidth="1"/>
    <col min="1025" max="1028" width="11.75" style="75" customWidth="1"/>
    <col min="1029" max="1029" width="1.125" style="75" customWidth="1"/>
    <col min="1030" max="1033" width="11.75" style="75" customWidth="1"/>
    <col min="1034" max="1279" width="9.125" style="75"/>
    <col min="1280" max="1280" width="15" style="75" customWidth="1"/>
    <col min="1281" max="1284" width="11.75" style="75" customWidth="1"/>
    <col min="1285" max="1285" width="1.125" style="75" customWidth="1"/>
    <col min="1286" max="1289" width="11.75" style="75" customWidth="1"/>
    <col min="1290" max="1535" width="9.125" style="75"/>
    <col min="1536" max="1536" width="15" style="75" customWidth="1"/>
    <col min="1537" max="1540" width="11.75" style="75" customWidth="1"/>
    <col min="1541" max="1541" width="1.125" style="75" customWidth="1"/>
    <col min="1542" max="1545" width="11.75" style="75" customWidth="1"/>
    <col min="1546" max="1791" width="9.125" style="75"/>
    <col min="1792" max="1792" width="15" style="75" customWidth="1"/>
    <col min="1793" max="1796" width="11.75" style="75" customWidth="1"/>
    <col min="1797" max="1797" width="1.125" style="75" customWidth="1"/>
    <col min="1798" max="1801" width="11.75" style="75" customWidth="1"/>
    <col min="1802" max="2047" width="9.125" style="75"/>
    <col min="2048" max="2048" width="15" style="75" customWidth="1"/>
    <col min="2049" max="2052" width="11.75" style="75" customWidth="1"/>
    <col min="2053" max="2053" width="1.125" style="75" customWidth="1"/>
    <col min="2054" max="2057" width="11.75" style="75" customWidth="1"/>
    <col min="2058" max="2303" width="9.125" style="75"/>
    <col min="2304" max="2304" width="15" style="75" customWidth="1"/>
    <col min="2305" max="2308" width="11.75" style="75" customWidth="1"/>
    <col min="2309" max="2309" width="1.125" style="75" customWidth="1"/>
    <col min="2310" max="2313" width="11.75" style="75" customWidth="1"/>
    <col min="2314" max="2559" width="9.125" style="75"/>
    <col min="2560" max="2560" width="15" style="75" customWidth="1"/>
    <col min="2561" max="2564" width="11.75" style="75" customWidth="1"/>
    <col min="2565" max="2565" width="1.125" style="75" customWidth="1"/>
    <col min="2566" max="2569" width="11.75" style="75" customWidth="1"/>
    <col min="2570" max="2815" width="9.125" style="75"/>
    <col min="2816" max="2816" width="15" style="75" customWidth="1"/>
    <col min="2817" max="2820" width="11.75" style="75" customWidth="1"/>
    <col min="2821" max="2821" width="1.125" style="75" customWidth="1"/>
    <col min="2822" max="2825" width="11.75" style="75" customWidth="1"/>
    <col min="2826" max="3071" width="9.125" style="75"/>
    <col min="3072" max="3072" width="15" style="75" customWidth="1"/>
    <col min="3073" max="3076" width="11.75" style="75" customWidth="1"/>
    <col min="3077" max="3077" width="1.125" style="75" customWidth="1"/>
    <col min="3078" max="3081" width="11.75" style="75" customWidth="1"/>
    <col min="3082" max="3327" width="9.125" style="75"/>
    <col min="3328" max="3328" width="15" style="75" customWidth="1"/>
    <col min="3329" max="3332" width="11.75" style="75" customWidth="1"/>
    <col min="3333" max="3333" width="1.125" style="75" customWidth="1"/>
    <col min="3334" max="3337" width="11.75" style="75" customWidth="1"/>
    <col min="3338" max="3583" width="9.125" style="75"/>
    <col min="3584" max="3584" width="15" style="75" customWidth="1"/>
    <col min="3585" max="3588" width="11.75" style="75" customWidth="1"/>
    <col min="3589" max="3589" width="1.125" style="75" customWidth="1"/>
    <col min="3590" max="3593" width="11.75" style="75" customWidth="1"/>
    <col min="3594" max="3839" width="9.125" style="75"/>
    <col min="3840" max="3840" width="15" style="75" customWidth="1"/>
    <col min="3841" max="3844" width="11.75" style="75" customWidth="1"/>
    <col min="3845" max="3845" width="1.125" style="75" customWidth="1"/>
    <col min="3846" max="3849" width="11.75" style="75" customWidth="1"/>
    <col min="3850" max="4095" width="9.125" style="75"/>
    <col min="4096" max="4096" width="15" style="75" customWidth="1"/>
    <col min="4097" max="4100" width="11.75" style="75" customWidth="1"/>
    <col min="4101" max="4101" width="1.125" style="75" customWidth="1"/>
    <col min="4102" max="4105" width="11.75" style="75" customWidth="1"/>
    <col min="4106" max="4351" width="9.125" style="75"/>
    <col min="4352" max="4352" width="15" style="75" customWidth="1"/>
    <col min="4353" max="4356" width="11.75" style="75" customWidth="1"/>
    <col min="4357" max="4357" width="1.125" style="75" customWidth="1"/>
    <col min="4358" max="4361" width="11.75" style="75" customWidth="1"/>
    <col min="4362" max="4607" width="9.125" style="75"/>
    <col min="4608" max="4608" width="15" style="75" customWidth="1"/>
    <col min="4609" max="4612" width="11.75" style="75" customWidth="1"/>
    <col min="4613" max="4613" width="1.125" style="75" customWidth="1"/>
    <col min="4614" max="4617" width="11.75" style="75" customWidth="1"/>
    <col min="4618" max="4863" width="9.125" style="75"/>
    <col min="4864" max="4864" width="15" style="75" customWidth="1"/>
    <col min="4865" max="4868" width="11.75" style="75" customWidth="1"/>
    <col min="4869" max="4869" width="1.125" style="75" customWidth="1"/>
    <col min="4870" max="4873" width="11.75" style="75" customWidth="1"/>
    <col min="4874" max="5119" width="9.125" style="75"/>
    <col min="5120" max="5120" width="15" style="75" customWidth="1"/>
    <col min="5121" max="5124" width="11.75" style="75" customWidth="1"/>
    <col min="5125" max="5125" width="1.125" style="75" customWidth="1"/>
    <col min="5126" max="5129" width="11.75" style="75" customWidth="1"/>
    <col min="5130" max="5375" width="9.125" style="75"/>
    <col min="5376" max="5376" width="15" style="75" customWidth="1"/>
    <col min="5377" max="5380" width="11.75" style="75" customWidth="1"/>
    <col min="5381" max="5381" width="1.125" style="75" customWidth="1"/>
    <col min="5382" max="5385" width="11.75" style="75" customWidth="1"/>
    <col min="5386" max="5631" width="9.125" style="75"/>
    <col min="5632" max="5632" width="15" style="75" customWidth="1"/>
    <col min="5633" max="5636" width="11.75" style="75" customWidth="1"/>
    <col min="5637" max="5637" width="1.125" style="75" customWidth="1"/>
    <col min="5638" max="5641" width="11.75" style="75" customWidth="1"/>
    <col min="5642" max="5887" width="9.125" style="75"/>
    <col min="5888" max="5888" width="15" style="75" customWidth="1"/>
    <col min="5889" max="5892" width="11.75" style="75" customWidth="1"/>
    <col min="5893" max="5893" width="1.125" style="75" customWidth="1"/>
    <col min="5894" max="5897" width="11.75" style="75" customWidth="1"/>
    <col min="5898" max="6143" width="9.125" style="75"/>
    <col min="6144" max="6144" width="15" style="75" customWidth="1"/>
    <col min="6145" max="6148" width="11.75" style="75" customWidth="1"/>
    <col min="6149" max="6149" width="1.125" style="75" customWidth="1"/>
    <col min="6150" max="6153" width="11.75" style="75" customWidth="1"/>
    <col min="6154" max="6399" width="9.125" style="75"/>
    <col min="6400" max="6400" width="15" style="75" customWidth="1"/>
    <col min="6401" max="6404" width="11.75" style="75" customWidth="1"/>
    <col min="6405" max="6405" width="1.125" style="75" customWidth="1"/>
    <col min="6406" max="6409" width="11.75" style="75" customWidth="1"/>
    <col min="6410" max="6655" width="9.125" style="75"/>
    <col min="6656" max="6656" width="15" style="75" customWidth="1"/>
    <col min="6657" max="6660" width="11.75" style="75" customWidth="1"/>
    <col min="6661" max="6661" width="1.125" style="75" customWidth="1"/>
    <col min="6662" max="6665" width="11.75" style="75" customWidth="1"/>
    <col min="6666" max="6911" width="9.125" style="75"/>
    <col min="6912" max="6912" width="15" style="75" customWidth="1"/>
    <col min="6913" max="6916" width="11.75" style="75" customWidth="1"/>
    <col min="6917" max="6917" width="1.125" style="75" customWidth="1"/>
    <col min="6918" max="6921" width="11.75" style="75" customWidth="1"/>
    <col min="6922" max="7167" width="9.125" style="75"/>
    <col min="7168" max="7168" width="15" style="75" customWidth="1"/>
    <col min="7169" max="7172" width="11.75" style="75" customWidth="1"/>
    <col min="7173" max="7173" width="1.125" style="75" customWidth="1"/>
    <col min="7174" max="7177" width="11.75" style="75" customWidth="1"/>
    <col min="7178" max="7423" width="9.125" style="75"/>
    <col min="7424" max="7424" width="15" style="75" customWidth="1"/>
    <col min="7425" max="7428" width="11.75" style="75" customWidth="1"/>
    <col min="7429" max="7429" width="1.125" style="75" customWidth="1"/>
    <col min="7430" max="7433" width="11.75" style="75" customWidth="1"/>
    <col min="7434" max="7679" width="9.125" style="75"/>
    <col min="7680" max="7680" width="15" style="75" customWidth="1"/>
    <col min="7681" max="7684" width="11.75" style="75" customWidth="1"/>
    <col min="7685" max="7685" width="1.125" style="75" customWidth="1"/>
    <col min="7686" max="7689" width="11.75" style="75" customWidth="1"/>
    <col min="7690" max="7935" width="9.125" style="75"/>
    <col min="7936" max="7936" width="15" style="75" customWidth="1"/>
    <col min="7937" max="7940" width="11.75" style="75" customWidth="1"/>
    <col min="7941" max="7941" width="1.125" style="75" customWidth="1"/>
    <col min="7942" max="7945" width="11.75" style="75" customWidth="1"/>
    <col min="7946" max="8191" width="9.125" style="75"/>
    <col min="8192" max="8192" width="15" style="75" customWidth="1"/>
    <col min="8193" max="8196" width="11.75" style="75" customWidth="1"/>
    <col min="8197" max="8197" width="1.125" style="75" customWidth="1"/>
    <col min="8198" max="8201" width="11.75" style="75" customWidth="1"/>
    <col min="8202" max="8447" width="9.125" style="75"/>
    <col min="8448" max="8448" width="15" style="75" customWidth="1"/>
    <col min="8449" max="8452" width="11.75" style="75" customWidth="1"/>
    <col min="8453" max="8453" width="1.125" style="75" customWidth="1"/>
    <col min="8454" max="8457" width="11.75" style="75" customWidth="1"/>
    <col min="8458" max="8703" width="9.125" style="75"/>
    <col min="8704" max="8704" width="15" style="75" customWidth="1"/>
    <col min="8705" max="8708" width="11.75" style="75" customWidth="1"/>
    <col min="8709" max="8709" width="1.125" style="75" customWidth="1"/>
    <col min="8710" max="8713" width="11.75" style="75" customWidth="1"/>
    <col min="8714" max="8959" width="9.125" style="75"/>
    <col min="8960" max="8960" width="15" style="75" customWidth="1"/>
    <col min="8961" max="8964" width="11.75" style="75" customWidth="1"/>
    <col min="8965" max="8965" width="1.125" style="75" customWidth="1"/>
    <col min="8966" max="8969" width="11.75" style="75" customWidth="1"/>
    <col min="8970" max="9215" width="9.125" style="75"/>
    <col min="9216" max="9216" width="15" style="75" customWidth="1"/>
    <col min="9217" max="9220" width="11.75" style="75" customWidth="1"/>
    <col min="9221" max="9221" width="1.125" style="75" customWidth="1"/>
    <col min="9222" max="9225" width="11.75" style="75" customWidth="1"/>
    <col min="9226" max="9471" width="9.125" style="75"/>
    <col min="9472" max="9472" width="15" style="75" customWidth="1"/>
    <col min="9473" max="9476" width="11.75" style="75" customWidth="1"/>
    <col min="9477" max="9477" width="1.125" style="75" customWidth="1"/>
    <col min="9478" max="9481" width="11.75" style="75" customWidth="1"/>
    <col min="9482" max="9727" width="9.125" style="75"/>
    <col min="9728" max="9728" width="15" style="75" customWidth="1"/>
    <col min="9729" max="9732" width="11.75" style="75" customWidth="1"/>
    <col min="9733" max="9733" width="1.125" style="75" customWidth="1"/>
    <col min="9734" max="9737" width="11.75" style="75" customWidth="1"/>
    <col min="9738" max="9983" width="9.125" style="75"/>
    <col min="9984" max="9984" width="15" style="75" customWidth="1"/>
    <col min="9985" max="9988" width="11.75" style="75" customWidth="1"/>
    <col min="9989" max="9989" width="1.125" style="75" customWidth="1"/>
    <col min="9990" max="9993" width="11.75" style="75" customWidth="1"/>
    <col min="9994" max="10239" width="9.125" style="75"/>
    <col min="10240" max="10240" width="15" style="75" customWidth="1"/>
    <col min="10241" max="10244" width="11.75" style="75" customWidth="1"/>
    <col min="10245" max="10245" width="1.125" style="75" customWidth="1"/>
    <col min="10246" max="10249" width="11.75" style="75" customWidth="1"/>
    <col min="10250" max="10495" width="9.125" style="75"/>
    <col min="10496" max="10496" width="15" style="75" customWidth="1"/>
    <col min="10497" max="10500" width="11.75" style="75" customWidth="1"/>
    <col min="10501" max="10501" width="1.125" style="75" customWidth="1"/>
    <col min="10502" max="10505" width="11.75" style="75" customWidth="1"/>
    <col min="10506" max="10751" width="9.125" style="75"/>
    <col min="10752" max="10752" width="15" style="75" customWidth="1"/>
    <col min="10753" max="10756" width="11.75" style="75" customWidth="1"/>
    <col min="10757" max="10757" width="1.125" style="75" customWidth="1"/>
    <col min="10758" max="10761" width="11.75" style="75" customWidth="1"/>
    <col min="10762" max="11007" width="9.125" style="75"/>
    <col min="11008" max="11008" width="15" style="75" customWidth="1"/>
    <col min="11009" max="11012" width="11.75" style="75" customWidth="1"/>
    <col min="11013" max="11013" width="1.125" style="75" customWidth="1"/>
    <col min="11014" max="11017" width="11.75" style="75" customWidth="1"/>
    <col min="11018" max="11263" width="9.125" style="75"/>
    <col min="11264" max="11264" width="15" style="75" customWidth="1"/>
    <col min="11265" max="11268" width="11.75" style="75" customWidth="1"/>
    <col min="11269" max="11269" width="1.125" style="75" customWidth="1"/>
    <col min="11270" max="11273" width="11.75" style="75" customWidth="1"/>
    <col min="11274" max="11519" width="9.125" style="75"/>
    <col min="11520" max="11520" width="15" style="75" customWidth="1"/>
    <col min="11521" max="11524" width="11.75" style="75" customWidth="1"/>
    <col min="11525" max="11525" width="1.125" style="75" customWidth="1"/>
    <col min="11526" max="11529" width="11.75" style="75" customWidth="1"/>
    <col min="11530" max="11775" width="9.125" style="75"/>
    <col min="11776" max="11776" width="15" style="75" customWidth="1"/>
    <col min="11777" max="11780" width="11.75" style="75" customWidth="1"/>
    <col min="11781" max="11781" width="1.125" style="75" customWidth="1"/>
    <col min="11782" max="11785" width="11.75" style="75" customWidth="1"/>
    <col min="11786" max="12031" width="9.125" style="75"/>
    <col min="12032" max="12032" width="15" style="75" customWidth="1"/>
    <col min="12033" max="12036" width="11.75" style="75" customWidth="1"/>
    <col min="12037" max="12037" width="1.125" style="75" customWidth="1"/>
    <col min="12038" max="12041" width="11.75" style="75" customWidth="1"/>
    <col min="12042" max="12287" width="9.125" style="75"/>
    <col min="12288" max="12288" width="15" style="75" customWidth="1"/>
    <col min="12289" max="12292" width="11.75" style="75" customWidth="1"/>
    <col min="12293" max="12293" width="1.125" style="75" customWidth="1"/>
    <col min="12294" max="12297" width="11.75" style="75" customWidth="1"/>
    <col min="12298" max="12543" width="9.125" style="75"/>
    <col min="12544" max="12544" width="15" style="75" customWidth="1"/>
    <col min="12545" max="12548" width="11.75" style="75" customWidth="1"/>
    <col min="12549" max="12549" width="1.125" style="75" customWidth="1"/>
    <col min="12550" max="12553" width="11.75" style="75" customWidth="1"/>
    <col min="12554" max="12799" width="9.125" style="75"/>
    <col min="12800" max="12800" width="15" style="75" customWidth="1"/>
    <col min="12801" max="12804" width="11.75" style="75" customWidth="1"/>
    <col min="12805" max="12805" width="1.125" style="75" customWidth="1"/>
    <col min="12806" max="12809" width="11.75" style="75" customWidth="1"/>
    <col min="12810" max="13055" width="9.125" style="75"/>
    <col min="13056" max="13056" width="15" style="75" customWidth="1"/>
    <col min="13057" max="13060" width="11.75" style="75" customWidth="1"/>
    <col min="13061" max="13061" width="1.125" style="75" customWidth="1"/>
    <col min="13062" max="13065" width="11.75" style="75" customWidth="1"/>
    <col min="13066" max="13311" width="9.125" style="75"/>
    <col min="13312" max="13312" width="15" style="75" customWidth="1"/>
    <col min="13313" max="13316" width="11.75" style="75" customWidth="1"/>
    <col min="13317" max="13317" width="1.125" style="75" customWidth="1"/>
    <col min="13318" max="13321" width="11.75" style="75" customWidth="1"/>
    <col min="13322" max="13567" width="9.125" style="75"/>
    <col min="13568" max="13568" width="15" style="75" customWidth="1"/>
    <col min="13569" max="13572" width="11.75" style="75" customWidth="1"/>
    <col min="13573" max="13573" width="1.125" style="75" customWidth="1"/>
    <col min="13574" max="13577" width="11.75" style="75" customWidth="1"/>
    <col min="13578" max="13823" width="9.125" style="75"/>
    <col min="13824" max="13824" width="15" style="75" customWidth="1"/>
    <col min="13825" max="13828" width="11.75" style="75" customWidth="1"/>
    <col min="13829" max="13829" width="1.125" style="75" customWidth="1"/>
    <col min="13830" max="13833" width="11.75" style="75" customWidth="1"/>
    <col min="13834" max="14079" width="9.125" style="75"/>
    <col min="14080" max="14080" width="15" style="75" customWidth="1"/>
    <col min="14081" max="14084" width="11.75" style="75" customWidth="1"/>
    <col min="14085" max="14085" width="1.125" style="75" customWidth="1"/>
    <col min="14086" max="14089" width="11.75" style="75" customWidth="1"/>
    <col min="14090" max="14335" width="9.125" style="75"/>
    <col min="14336" max="14336" width="15" style="75" customWidth="1"/>
    <col min="14337" max="14340" width="11.75" style="75" customWidth="1"/>
    <col min="14341" max="14341" width="1.125" style="75" customWidth="1"/>
    <col min="14342" max="14345" width="11.75" style="75" customWidth="1"/>
    <col min="14346" max="14591" width="9.125" style="75"/>
    <col min="14592" max="14592" width="15" style="75" customWidth="1"/>
    <col min="14593" max="14596" width="11.75" style="75" customWidth="1"/>
    <col min="14597" max="14597" width="1.125" style="75" customWidth="1"/>
    <col min="14598" max="14601" width="11.75" style="75" customWidth="1"/>
    <col min="14602" max="14847" width="9.125" style="75"/>
    <col min="14848" max="14848" width="15" style="75" customWidth="1"/>
    <col min="14849" max="14852" width="11.75" style="75" customWidth="1"/>
    <col min="14853" max="14853" width="1.125" style="75" customWidth="1"/>
    <col min="14854" max="14857" width="11.75" style="75" customWidth="1"/>
    <col min="14858" max="15103" width="9.125" style="75"/>
    <col min="15104" max="15104" width="15" style="75" customWidth="1"/>
    <col min="15105" max="15108" width="11.75" style="75" customWidth="1"/>
    <col min="15109" max="15109" width="1.125" style="75" customWidth="1"/>
    <col min="15110" max="15113" width="11.75" style="75" customWidth="1"/>
    <col min="15114" max="15359" width="9.125" style="75"/>
    <col min="15360" max="15360" width="15" style="75" customWidth="1"/>
    <col min="15361" max="15364" width="11.75" style="75" customWidth="1"/>
    <col min="15365" max="15365" width="1.125" style="75" customWidth="1"/>
    <col min="15366" max="15369" width="11.75" style="75" customWidth="1"/>
    <col min="15370" max="15615" width="9.125" style="75"/>
    <col min="15616" max="15616" width="15" style="75" customWidth="1"/>
    <col min="15617" max="15620" width="11.75" style="75" customWidth="1"/>
    <col min="15621" max="15621" width="1.125" style="75" customWidth="1"/>
    <col min="15622" max="15625" width="11.75" style="75" customWidth="1"/>
    <col min="15626" max="15871" width="9.125" style="75"/>
    <col min="15872" max="15872" width="15" style="75" customWidth="1"/>
    <col min="15873" max="15876" width="11.75" style="75" customWidth="1"/>
    <col min="15877" max="15877" width="1.125" style="75" customWidth="1"/>
    <col min="15878" max="15881" width="11.75" style="75" customWidth="1"/>
    <col min="15882" max="16127" width="9.125" style="75"/>
    <col min="16128" max="16128" width="15" style="75" customWidth="1"/>
    <col min="16129" max="16132" width="11.75" style="75" customWidth="1"/>
    <col min="16133" max="16133" width="1.125" style="75" customWidth="1"/>
    <col min="16134" max="16137" width="11.75" style="75" customWidth="1"/>
    <col min="16138" max="16384" width="9.125" style="75"/>
  </cols>
  <sheetData>
    <row r="1" spans="1:10" ht="16.5" customHeight="1">
      <c r="A1" s="364" t="s">
        <v>45</v>
      </c>
      <c r="B1" s="364"/>
      <c r="C1" s="364"/>
      <c r="D1" s="364"/>
      <c r="E1" s="364"/>
      <c r="F1" s="364"/>
      <c r="G1" s="364"/>
      <c r="H1" s="364"/>
      <c r="I1" s="364"/>
      <c r="J1" s="364"/>
    </row>
    <row r="2" spans="1:10" ht="20.25" customHeight="1" thickBot="1">
      <c r="A2" s="365" t="s">
        <v>452</v>
      </c>
      <c r="B2" s="365"/>
      <c r="C2" s="365"/>
      <c r="D2" s="365"/>
      <c r="E2" s="365"/>
      <c r="F2" s="365"/>
      <c r="G2" s="365"/>
      <c r="H2" s="365"/>
      <c r="I2" s="365"/>
      <c r="J2" s="365"/>
    </row>
    <row r="3" spans="1:10" ht="24.75" customHeight="1" thickTop="1">
      <c r="A3" s="361" t="s">
        <v>1</v>
      </c>
      <c r="B3" s="363" t="s">
        <v>177</v>
      </c>
      <c r="C3" s="363"/>
      <c r="D3" s="363"/>
      <c r="E3" s="363"/>
      <c r="F3" s="74"/>
      <c r="G3" s="363" t="s">
        <v>418</v>
      </c>
      <c r="H3" s="363"/>
      <c r="I3" s="363"/>
      <c r="J3" s="363"/>
    </row>
    <row r="4" spans="1:10" ht="25.5" customHeight="1">
      <c r="A4" s="362"/>
      <c r="B4" s="85" t="s">
        <v>113</v>
      </c>
      <c r="C4" s="85" t="s">
        <v>114</v>
      </c>
      <c r="D4" s="85" t="s">
        <v>115</v>
      </c>
      <c r="E4" s="85" t="s">
        <v>27</v>
      </c>
      <c r="F4" s="18"/>
      <c r="G4" s="85" t="s">
        <v>113</v>
      </c>
      <c r="H4" s="85" t="s">
        <v>114</v>
      </c>
      <c r="I4" s="85" t="s">
        <v>115</v>
      </c>
      <c r="J4" s="85" t="s">
        <v>27</v>
      </c>
    </row>
    <row r="5" spans="1:10" ht="21.95" customHeight="1">
      <c r="A5" s="45" t="s">
        <v>9</v>
      </c>
      <c r="B5" s="10">
        <v>5</v>
      </c>
      <c r="C5" s="10">
        <v>34</v>
      </c>
      <c r="D5" s="10">
        <v>27</v>
      </c>
      <c r="E5" s="10">
        <v>66</v>
      </c>
      <c r="F5" s="100"/>
      <c r="G5" s="53">
        <v>7.5757575757575761</v>
      </c>
      <c r="H5" s="53">
        <v>51.515151515151516</v>
      </c>
      <c r="I5" s="53">
        <v>40.909090909090907</v>
      </c>
      <c r="J5" s="53">
        <v>100</v>
      </c>
    </row>
    <row r="6" spans="1:10" ht="21.95" customHeight="1">
      <c r="A6" s="86" t="s">
        <v>10</v>
      </c>
      <c r="B6" s="79">
        <v>12</v>
      </c>
      <c r="C6" s="79">
        <v>13</v>
      </c>
      <c r="D6" s="79">
        <v>75</v>
      </c>
      <c r="E6" s="79">
        <v>100</v>
      </c>
      <c r="F6" s="104"/>
      <c r="G6" s="105">
        <v>12</v>
      </c>
      <c r="H6" s="105">
        <v>13</v>
      </c>
      <c r="I6" s="105">
        <v>75</v>
      </c>
      <c r="J6" s="105">
        <v>100</v>
      </c>
    </row>
    <row r="7" spans="1:10" ht="21.95" customHeight="1">
      <c r="A7" s="86" t="s">
        <v>11</v>
      </c>
      <c r="B7" s="79">
        <v>1</v>
      </c>
      <c r="C7" s="79">
        <v>44</v>
      </c>
      <c r="D7" s="79">
        <v>153</v>
      </c>
      <c r="E7" s="79">
        <v>198</v>
      </c>
      <c r="F7" s="104"/>
      <c r="G7" s="105">
        <v>0.50505050505050508</v>
      </c>
      <c r="H7" s="105">
        <v>22.222222222222221</v>
      </c>
      <c r="I7" s="105">
        <v>77.272727272727266</v>
      </c>
      <c r="J7" s="105">
        <v>100</v>
      </c>
    </row>
    <row r="8" spans="1:10" ht="21.95" customHeight="1">
      <c r="A8" s="86" t="s">
        <v>12</v>
      </c>
      <c r="B8" s="79">
        <v>6</v>
      </c>
      <c r="C8" s="79">
        <v>18</v>
      </c>
      <c r="D8" s="79">
        <v>60</v>
      </c>
      <c r="E8" s="79">
        <v>84</v>
      </c>
      <c r="F8" s="104"/>
      <c r="G8" s="105">
        <v>7.1428571428571432</v>
      </c>
      <c r="H8" s="105">
        <v>21.428571428571427</v>
      </c>
      <c r="I8" s="105">
        <v>71.428571428571431</v>
      </c>
      <c r="J8" s="105">
        <v>100</v>
      </c>
    </row>
    <row r="9" spans="1:10" ht="21.95" customHeight="1">
      <c r="A9" s="86" t="s">
        <v>13</v>
      </c>
      <c r="B9" s="79">
        <v>2</v>
      </c>
      <c r="C9" s="79">
        <v>4</v>
      </c>
      <c r="D9" s="79">
        <v>96</v>
      </c>
      <c r="E9" s="79">
        <v>102</v>
      </c>
      <c r="F9" s="104"/>
      <c r="G9" s="105">
        <v>1.9607843137254901</v>
      </c>
      <c r="H9" s="105">
        <v>3.9215686274509802</v>
      </c>
      <c r="I9" s="105">
        <v>94.117647058823536</v>
      </c>
      <c r="J9" s="105">
        <v>100</v>
      </c>
    </row>
    <row r="10" spans="1:10" ht="21.95" customHeight="1">
      <c r="A10" s="86" t="s">
        <v>14</v>
      </c>
      <c r="B10" s="79">
        <v>0</v>
      </c>
      <c r="C10" s="106">
        <v>54</v>
      </c>
      <c r="D10" s="106">
        <v>22</v>
      </c>
      <c r="E10" s="106">
        <v>76</v>
      </c>
      <c r="F10" s="104"/>
      <c r="G10" s="105">
        <v>0</v>
      </c>
      <c r="H10" s="105">
        <v>71.05263157894737</v>
      </c>
      <c r="I10" s="105">
        <v>28.94736842105263</v>
      </c>
      <c r="J10" s="107">
        <v>100</v>
      </c>
    </row>
    <row r="11" spans="1:10" ht="21.95" customHeight="1">
      <c r="A11" s="86" t="s">
        <v>15</v>
      </c>
      <c r="B11" s="79">
        <v>2</v>
      </c>
      <c r="C11" s="79">
        <v>21</v>
      </c>
      <c r="D11" s="79">
        <v>48</v>
      </c>
      <c r="E11" s="79">
        <v>71</v>
      </c>
      <c r="F11" s="104"/>
      <c r="G11" s="105">
        <v>2.816901408450704</v>
      </c>
      <c r="H11" s="105">
        <v>29.577464788732396</v>
      </c>
      <c r="I11" s="105">
        <v>67.605633802816897</v>
      </c>
      <c r="J11" s="105">
        <v>100</v>
      </c>
    </row>
    <row r="12" spans="1:10" ht="21.95" customHeight="1">
      <c r="A12" s="86" t="s">
        <v>16</v>
      </c>
      <c r="B12" s="79">
        <v>25</v>
      </c>
      <c r="C12" s="79">
        <v>21</v>
      </c>
      <c r="D12" s="79">
        <v>172</v>
      </c>
      <c r="E12" s="79">
        <v>218</v>
      </c>
      <c r="F12" s="104"/>
      <c r="G12" s="105">
        <v>11.467889908256881</v>
      </c>
      <c r="H12" s="105">
        <v>9.6330275229357802</v>
      </c>
      <c r="I12" s="105">
        <v>78.899082568807344</v>
      </c>
      <c r="J12" s="105">
        <v>100</v>
      </c>
    </row>
    <row r="13" spans="1:10" ht="21.95" customHeight="1">
      <c r="A13" s="86" t="s">
        <v>17</v>
      </c>
      <c r="B13" s="79">
        <v>29</v>
      </c>
      <c r="C13" s="79">
        <v>8</v>
      </c>
      <c r="D13" s="79">
        <v>42</v>
      </c>
      <c r="E13" s="79">
        <v>79</v>
      </c>
      <c r="F13" s="104"/>
      <c r="G13" s="105">
        <v>36.708860759493668</v>
      </c>
      <c r="H13" s="105">
        <v>10.126582278481013</v>
      </c>
      <c r="I13" s="105">
        <v>53.164556962025316</v>
      </c>
      <c r="J13" s="105">
        <v>100</v>
      </c>
    </row>
    <row r="14" spans="1:10" ht="21.95" customHeight="1">
      <c r="A14" s="86" t="s">
        <v>18</v>
      </c>
      <c r="B14" s="79">
        <v>1</v>
      </c>
      <c r="C14" s="79">
        <v>21</v>
      </c>
      <c r="D14" s="79">
        <v>13</v>
      </c>
      <c r="E14" s="79">
        <v>35</v>
      </c>
      <c r="F14" s="104"/>
      <c r="G14" s="105">
        <v>2.8571428571428572</v>
      </c>
      <c r="H14" s="105">
        <v>60</v>
      </c>
      <c r="I14" s="105">
        <v>37.142857142857146</v>
      </c>
      <c r="J14" s="105">
        <v>100</v>
      </c>
    </row>
    <row r="15" spans="1:10" ht="21.95" customHeight="1">
      <c r="A15" s="86" t="s">
        <v>19</v>
      </c>
      <c r="B15" s="79">
        <v>0</v>
      </c>
      <c r="C15" s="79">
        <v>25</v>
      </c>
      <c r="D15" s="79">
        <v>9</v>
      </c>
      <c r="E15" s="79">
        <v>34</v>
      </c>
      <c r="F15" s="104"/>
      <c r="G15" s="105">
        <v>0</v>
      </c>
      <c r="H15" s="105">
        <v>73.529411764705884</v>
      </c>
      <c r="I15" s="105">
        <v>26.470588235294116</v>
      </c>
      <c r="J15" s="105">
        <v>100</v>
      </c>
    </row>
    <row r="16" spans="1:10" ht="21.95" customHeight="1">
      <c r="A16" s="86" t="s">
        <v>20</v>
      </c>
      <c r="B16" s="79">
        <v>8</v>
      </c>
      <c r="C16" s="79">
        <v>54</v>
      </c>
      <c r="D16" s="79">
        <v>11</v>
      </c>
      <c r="E16" s="79">
        <v>73</v>
      </c>
      <c r="F16" s="104"/>
      <c r="G16" s="105">
        <v>10.95890410958904</v>
      </c>
      <c r="H16" s="105">
        <v>73.972602739726028</v>
      </c>
      <c r="I16" s="105">
        <v>15.068493150684931</v>
      </c>
      <c r="J16" s="105">
        <v>100</v>
      </c>
    </row>
    <row r="17" spans="1:12" ht="21.95" customHeight="1">
      <c r="A17" s="86" t="s">
        <v>21</v>
      </c>
      <c r="B17" s="79">
        <v>7</v>
      </c>
      <c r="C17" s="79">
        <v>8</v>
      </c>
      <c r="D17" s="79">
        <v>14</v>
      </c>
      <c r="E17" s="79">
        <v>29</v>
      </c>
      <c r="F17" s="104"/>
      <c r="G17" s="105">
        <v>24.137931034482758</v>
      </c>
      <c r="H17" s="105">
        <v>27.586206896551722</v>
      </c>
      <c r="I17" s="105">
        <v>48.275862068965516</v>
      </c>
      <c r="J17" s="105">
        <v>100</v>
      </c>
    </row>
    <row r="18" spans="1:12" ht="21.95" customHeight="1">
      <c r="A18" s="86" t="s">
        <v>22</v>
      </c>
      <c r="B18" s="79">
        <v>7</v>
      </c>
      <c r="C18" s="79">
        <v>24</v>
      </c>
      <c r="D18" s="79">
        <v>2</v>
      </c>
      <c r="E18" s="79">
        <v>33</v>
      </c>
      <c r="F18" s="104"/>
      <c r="G18" s="105">
        <v>21.212121212121211</v>
      </c>
      <c r="H18" s="105">
        <v>72.727272727272734</v>
      </c>
      <c r="I18" s="105">
        <v>6.0606060606060606</v>
      </c>
      <c r="J18" s="105">
        <v>100</v>
      </c>
    </row>
    <row r="19" spans="1:12" ht="21.95" customHeight="1">
      <c r="A19" s="86" t="s">
        <v>23</v>
      </c>
      <c r="B19" s="10">
        <v>12</v>
      </c>
      <c r="C19" s="10">
        <v>41</v>
      </c>
      <c r="D19" s="10">
        <v>3</v>
      </c>
      <c r="E19" s="10">
        <v>56</v>
      </c>
      <c r="F19" s="100"/>
      <c r="G19" s="53">
        <v>21.428571428571427</v>
      </c>
      <c r="H19" s="53">
        <v>73.214285714285708</v>
      </c>
      <c r="I19" s="53">
        <v>5.3571428571428568</v>
      </c>
      <c r="J19" s="53">
        <v>100</v>
      </c>
    </row>
    <row r="20" spans="1:12" ht="21.95" customHeight="1">
      <c r="A20" s="86" t="s">
        <v>24</v>
      </c>
      <c r="B20" s="79">
        <v>29</v>
      </c>
      <c r="C20" s="79">
        <v>12</v>
      </c>
      <c r="D20" s="79">
        <v>1</v>
      </c>
      <c r="E20" s="79">
        <v>42</v>
      </c>
      <c r="F20" s="104"/>
      <c r="G20" s="105">
        <v>69.047619047619051</v>
      </c>
      <c r="H20" s="105">
        <v>28.571428571428573</v>
      </c>
      <c r="I20" s="105">
        <v>2.3809523809523809</v>
      </c>
      <c r="J20" s="105">
        <v>100</v>
      </c>
    </row>
    <row r="21" spans="1:12" ht="21.95" customHeight="1">
      <c r="A21" s="86" t="s">
        <v>25</v>
      </c>
      <c r="B21" s="79">
        <v>67</v>
      </c>
      <c r="C21" s="79">
        <v>6</v>
      </c>
      <c r="D21" s="79">
        <v>2</v>
      </c>
      <c r="E21" s="79">
        <v>75</v>
      </c>
      <c r="F21" s="104"/>
      <c r="G21" s="105">
        <v>89.333333333333329</v>
      </c>
      <c r="H21" s="105">
        <v>8</v>
      </c>
      <c r="I21" s="105">
        <v>2.6666666666666665</v>
      </c>
      <c r="J21" s="105">
        <v>100</v>
      </c>
    </row>
    <row r="22" spans="1:12" ht="21.95" customHeight="1">
      <c r="A22" s="45" t="s">
        <v>26</v>
      </c>
      <c r="B22" s="10">
        <v>2</v>
      </c>
      <c r="C22" s="10">
        <v>25</v>
      </c>
      <c r="D22" s="10">
        <v>35</v>
      </c>
      <c r="E22" s="10">
        <v>62</v>
      </c>
      <c r="F22" s="100"/>
      <c r="G22" s="53">
        <v>3.225806451612903</v>
      </c>
      <c r="H22" s="53">
        <v>40.322580645161288</v>
      </c>
      <c r="I22" s="53">
        <v>56.451612903225808</v>
      </c>
      <c r="J22" s="53">
        <v>100</v>
      </c>
    </row>
    <row r="23" spans="1:12" ht="21.95" customHeight="1" thickBot="1">
      <c r="A23" s="77" t="s">
        <v>27</v>
      </c>
      <c r="B23" s="101">
        <v>215</v>
      </c>
      <c r="C23" s="101">
        <v>433</v>
      </c>
      <c r="D23" s="101">
        <v>785</v>
      </c>
      <c r="E23" s="101">
        <v>1433</v>
      </c>
      <c r="F23" s="102"/>
      <c r="G23" s="103">
        <v>15.003489183531054</v>
      </c>
      <c r="H23" s="103">
        <v>30.21632937892533</v>
      </c>
      <c r="I23" s="103">
        <v>54.780181437543618</v>
      </c>
      <c r="J23" s="103">
        <v>100</v>
      </c>
    </row>
    <row r="24" spans="1:12" ht="19.5" customHeight="1" thickTop="1">
      <c r="A24" s="370" t="s">
        <v>243</v>
      </c>
      <c r="B24" s="370"/>
      <c r="C24" s="370"/>
      <c r="D24" s="370"/>
      <c r="E24" s="370"/>
      <c r="F24" s="370"/>
      <c r="G24" s="370"/>
    </row>
    <row r="25" spans="1:12" ht="17.25" customHeight="1">
      <c r="A25" s="368" t="s">
        <v>419</v>
      </c>
      <c r="B25" s="369"/>
      <c r="C25" s="369"/>
      <c r="D25" s="369"/>
      <c r="E25" s="369"/>
      <c r="F25" s="108"/>
      <c r="G25" s="108"/>
    </row>
    <row r="26" spans="1:12" ht="14.25" customHeight="1">
      <c r="A26" s="369" t="s">
        <v>244</v>
      </c>
      <c r="B26" s="369"/>
      <c r="C26" s="369"/>
      <c r="D26" s="369"/>
      <c r="E26" s="369"/>
      <c r="F26" s="108"/>
      <c r="G26" s="108"/>
    </row>
    <row r="27" spans="1:12" ht="6" customHeight="1" thickBot="1">
      <c r="A27" s="76"/>
      <c r="B27" s="76"/>
      <c r="C27" s="76"/>
      <c r="D27" s="76"/>
      <c r="E27" s="76"/>
      <c r="F27" s="44"/>
      <c r="G27" s="44"/>
    </row>
    <row r="28" spans="1:12" ht="21" customHeight="1">
      <c r="A28" s="354" t="s">
        <v>437</v>
      </c>
      <c r="B28" s="354"/>
      <c r="C28" s="366">
        <v>70</v>
      </c>
      <c r="D28" s="366"/>
      <c r="E28" s="366"/>
      <c r="F28" s="366"/>
      <c r="G28" s="366"/>
      <c r="H28" s="366"/>
      <c r="I28" s="366"/>
      <c r="J28" s="366"/>
      <c r="K28" s="354"/>
      <c r="L28" s="352"/>
    </row>
  </sheetData>
  <mergeCells count="9">
    <mergeCell ref="C28:J28"/>
    <mergeCell ref="A25:E25"/>
    <mergeCell ref="A26:E26"/>
    <mergeCell ref="A1:J1"/>
    <mergeCell ref="A2:J2"/>
    <mergeCell ref="A3:A4"/>
    <mergeCell ref="B3:E3"/>
    <mergeCell ref="G3:J3"/>
    <mergeCell ref="A24:G24"/>
  </mergeCells>
  <printOptions horizontalCentered="1"/>
  <pageMargins left="0.51181102362204722" right="0.51181102362204722" top="0.59055118110236227" bottom="0.19685039370078741" header="0.31496062992125984" footer="0.31496062992125984"/>
  <pageSetup paperSize="9" scale="95" pageOrder="overThenDown" orientation="landscape" r:id="rId1"/>
</worksheet>
</file>

<file path=xl/worksheets/sheet5.xml><?xml version="1.0" encoding="utf-8"?>
<worksheet xmlns="http://schemas.openxmlformats.org/spreadsheetml/2006/main" xmlns:r="http://schemas.openxmlformats.org/officeDocument/2006/relationships">
  <sheetPr>
    <tabColor rgb="FF7030A0"/>
  </sheetPr>
  <dimension ref="A1:J27"/>
  <sheetViews>
    <sheetView rightToLeft="1" view="pageBreakPreview" zoomScaleSheetLayoutView="100" workbookViewId="0">
      <selection activeCell="M4" sqref="M4"/>
    </sheetView>
  </sheetViews>
  <sheetFormatPr defaultRowHeight="14.25"/>
  <cols>
    <col min="1" max="1" width="13" style="75" customWidth="1"/>
    <col min="2" max="5" width="11.75" style="75" customWidth="1"/>
    <col min="6" max="6" width="1.25" style="75" customWidth="1"/>
    <col min="7" max="7" width="11.875" style="75" customWidth="1"/>
    <col min="8" max="10" width="11.75" style="75" customWidth="1"/>
    <col min="11" max="254" width="9.125" style="75"/>
    <col min="255" max="255" width="13" style="75" customWidth="1"/>
    <col min="256" max="259" width="11.75" style="75" customWidth="1"/>
    <col min="260" max="260" width="1.25" style="75" customWidth="1"/>
    <col min="261" max="261" width="11.875" style="75" customWidth="1"/>
    <col min="262" max="264" width="11.75" style="75" customWidth="1"/>
    <col min="265" max="510" width="9.125" style="75"/>
    <col min="511" max="511" width="13" style="75" customWidth="1"/>
    <col min="512" max="515" width="11.75" style="75" customWidth="1"/>
    <col min="516" max="516" width="1.25" style="75" customWidth="1"/>
    <col min="517" max="517" width="11.875" style="75" customWidth="1"/>
    <col min="518" max="520" width="11.75" style="75" customWidth="1"/>
    <col min="521" max="766" width="9.125" style="75"/>
    <col min="767" max="767" width="13" style="75" customWidth="1"/>
    <col min="768" max="771" width="11.75" style="75" customWidth="1"/>
    <col min="772" max="772" width="1.25" style="75" customWidth="1"/>
    <col min="773" max="773" width="11.875" style="75" customWidth="1"/>
    <col min="774" max="776" width="11.75" style="75" customWidth="1"/>
    <col min="777" max="1022" width="9.125" style="75"/>
    <col min="1023" max="1023" width="13" style="75" customWidth="1"/>
    <col min="1024" max="1027" width="11.75" style="75" customWidth="1"/>
    <col min="1028" max="1028" width="1.25" style="75" customWidth="1"/>
    <col min="1029" max="1029" width="11.875" style="75" customWidth="1"/>
    <col min="1030" max="1032" width="11.75" style="75" customWidth="1"/>
    <col min="1033" max="1278" width="9.125" style="75"/>
    <col min="1279" max="1279" width="13" style="75" customWidth="1"/>
    <col min="1280" max="1283" width="11.75" style="75" customWidth="1"/>
    <col min="1284" max="1284" width="1.25" style="75" customWidth="1"/>
    <col min="1285" max="1285" width="11.875" style="75" customWidth="1"/>
    <col min="1286" max="1288" width="11.75" style="75" customWidth="1"/>
    <col min="1289" max="1534" width="9.125" style="75"/>
    <col min="1535" max="1535" width="13" style="75" customWidth="1"/>
    <col min="1536" max="1539" width="11.75" style="75" customWidth="1"/>
    <col min="1540" max="1540" width="1.25" style="75" customWidth="1"/>
    <col min="1541" max="1541" width="11.875" style="75" customWidth="1"/>
    <col min="1542" max="1544" width="11.75" style="75" customWidth="1"/>
    <col min="1545" max="1790" width="9.125" style="75"/>
    <col min="1791" max="1791" width="13" style="75" customWidth="1"/>
    <col min="1792" max="1795" width="11.75" style="75" customWidth="1"/>
    <col min="1796" max="1796" width="1.25" style="75" customWidth="1"/>
    <col min="1797" max="1797" width="11.875" style="75" customWidth="1"/>
    <col min="1798" max="1800" width="11.75" style="75" customWidth="1"/>
    <col min="1801" max="2046" width="9.125" style="75"/>
    <col min="2047" max="2047" width="13" style="75" customWidth="1"/>
    <col min="2048" max="2051" width="11.75" style="75" customWidth="1"/>
    <col min="2052" max="2052" width="1.25" style="75" customWidth="1"/>
    <col min="2053" max="2053" width="11.875" style="75" customWidth="1"/>
    <col min="2054" max="2056" width="11.75" style="75" customWidth="1"/>
    <col min="2057" max="2302" width="9.125" style="75"/>
    <col min="2303" max="2303" width="13" style="75" customWidth="1"/>
    <col min="2304" max="2307" width="11.75" style="75" customWidth="1"/>
    <col min="2308" max="2308" width="1.25" style="75" customWidth="1"/>
    <col min="2309" max="2309" width="11.875" style="75" customWidth="1"/>
    <col min="2310" max="2312" width="11.75" style="75" customWidth="1"/>
    <col min="2313" max="2558" width="9.125" style="75"/>
    <col min="2559" max="2559" width="13" style="75" customWidth="1"/>
    <col min="2560" max="2563" width="11.75" style="75" customWidth="1"/>
    <col min="2564" max="2564" width="1.25" style="75" customWidth="1"/>
    <col min="2565" max="2565" width="11.875" style="75" customWidth="1"/>
    <col min="2566" max="2568" width="11.75" style="75" customWidth="1"/>
    <col min="2569" max="2814" width="9.125" style="75"/>
    <col min="2815" max="2815" width="13" style="75" customWidth="1"/>
    <col min="2816" max="2819" width="11.75" style="75" customWidth="1"/>
    <col min="2820" max="2820" width="1.25" style="75" customWidth="1"/>
    <col min="2821" max="2821" width="11.875" style="75" customWidth="1"/>
    <col min="2822" max="2824" width="11.75" style="75" customWidth="1"/>
    <col min="2825" max="3070" width="9.125" style="75"/>
    <col min="3071" max="3071" width="13" style="75" customWidth="1"/>
    <col min="3072" max="3075" width="11.75" style="75" customWidth="1"/>
    <col min="3076" max="3076" width="1.25" style="75" customWidth="1"/>
    <col min="3077" max="3077" width="11.875" style="75" customWidth="1"/>
    <col min="3078" max="3080" width="11.75" style="75" customWidth="1"/>
    <col min="3081" max="3326" width="9.125" style="75"/>
    <col min="3327" max="3327" width="13" style="75" customWidth="1"/>
    <col min="3328" max="3331" width="11.75" style="75" customWidth="1"/>
    <col min="3332" max="3332" width="1.25" style="75" customWidth="1"/>
    <col min="3333" max="3333" width="11.875" style="75" customWidth="1"/>
    <col min="3334" max="3336" width="11.75" style="75" customWidth="1"/>
    <col min="3337" max="3582" width="9.125" style="75"/>
    <col min="3583" max="3583" width="13" style="75" customWidth="1"/>
    <col min="3584" max="3587" width="11.75" style="75" customWidth="1"/>
    <col min="3588" max="3588" width="1.25" style="75" customWidth="1"/>
    <col min="3589" max="3589" width="11.875" style="75" customWidth="1"/>
    <col min="3590" max="3592" width="11.75" style="75" customWidth="1"/>
    <col min="3593" max="3838" width="9.125" style="75"/>
    <col min="3839" max="3839" width="13" style="75" customWidth="1"/>
    <col min="3840" max="3843" width="11.75" style="75" customWidth="1"/>
    <col min="3844" max="3844" width="1.25" style="75" customWidth="1"/>
    <col min="3845" max="3845" width="11.875" style="75" customWidth="1"/>
    <col min="3846" max="3848" width="11.75" style="75" customWidth="1"/>
    <col min="3849" max="4094" width="9.125" style="75"/>
    <col min="4095" max="4095" width="13" style="75" customWidth="1"/>
    <col min="4096" max="4099" width="11.75" style="75" customWidth="1"/>
    <col min="4100" max="4100" width="1.25" style="75" customWidth="1"/>
    <col min="4101" max="4101" width="11.875" style="75" customWidth="1"/>
    <col min="4102" max="4104" width="11.75" style="75" customWidth="1"/>
    <col min="4105" max="4350" width="9.125" style="75"/>
    <col min="4351" max="4351" width="13" style="75" customWidth="1"/>
    <col min="4352" max="4355" width="11.75" style="75" customWidth="1"/>
    <col min="4356" max="4356" width="1.25" style="75" customWidth="1"/>
    <col min="4357" max="4357" width="11.875" style="75" customWidth="1"/>
    <col min="4358" max="4360" width="11.75" style="75" customWidth="1"/>
    <col min="4361" max="4606" width="9.125" style="75"/>
    <col min="4607" max="4607" width="13" style="75" customWidth="1"/>
    <col min="4608" max="4611" width="11.75" style="75" customWidth="1"/>
    <col min="4612" max="4612" width="1.25" style="75" customWidth="1"/>
    <col min="4613" max="4613" width="11.875" style="75" customWidth="1"/>
    <col min="4614" max="4616" width="11.75" style="75" customWidth="1"/>
    <col min="4617" max="4862" width="9.125" style="75"/>
    <col min="4863" max="4863" width="13" style="75" customWidth="1"/>
    <col min="4864" max="4867" width="11.75" style="75" customWidth="1"/>
    <col min="4868" max="4868" width="1.25" style="75" customWidth="1"/>
    <col min="4869" max="4869" width="11.875" style="75" customWidth="1"/>
    <col min="4870" max="4872" width="11.75" style="75" customWidth="1"/>
    <col min="4873" max="5118" width="9.125" style="75"/>
    <col min="5119" max="5119" width="13" style="75" customWidth="1"/>
    <col min="5120" max="5123" width="11.75" style="75" customWidth="1"/>
    <col min="5124" max="5124" width="1.25" style="75" customWidth="1"/>
    <col min="5125" max="5125" width="11.875" style="75" customWidth="1"/>
    <col min="5126" max="5128" width="11.75" style="75" customWidth="1"/>
    <col min="5129" max="5374" width="9.125" style="75"/>
    <col min="5375" max="5375" width="13" style="75" customWidth="1"/>
    <col min="5376" max="5379" width="11.75" style="75" customWidth="1"/>
    <col min="5380" max="5380" width="1.25" style="75" customWidth="1"/>
    <col min="5381" max="5381" width="11.875" style="75" customWidth="1"/>
    <col min="5382" max="5384" width="11.75" style="75" customWidth="1"/>
    <col min="5385" max="5630" width="9.125" style="75"/>
    <col min="5631" max="5631" width="13" style="75" customWidth="1"/>
    <col min="5632" max="5635" width="11.75" style="75" customWidth="1"/>
    <col min="5636" max="5636" width="1.25" style="75" customWidth="1"/>
    <col min="5637" max="5637" width="11.875" style="75" customWidth="1"/>
    <col min="5638" max="5640" width="11.75" style="75" customWidth="1"/>
    <col min="5641" max="5886" width="9.125" style="75"/>
    <col min="5887" max="5887" width="13" style="75" customWidth="1"/>
    <col min="5888" max="5891" width="11.75" style="75" customWidth="1"/>
    <col min="5892" max="5892" width="1.25" style="75" customWidth="1"/>
    <col min="5893" max="5893" width="11.875" style="75" customWidth="1"/>
    <col min="5894" max="5896" width="11.75" style="75" customWidth="1"/>
    <col min="5897" max="6142" width="9.125" style="75"/>
    <col min="6143" max="6143" width="13" style="75" customWidth="1"/>
    <col min="6144" max="6147" width="11.75" style="75" customWidth="1"/>
    <col min="6148" max="6148" width="1.25" style="75" customWidth="1"/>
    <col min="6149" max="6149" width="11.875" style="75" customWidth="1"/>
    <col min="6150" max="6152" width="11.75" style="75" customWidth="1"/>
    <col min="6153" max="6398" width="9.125" style="75"/>
    <col min="6399" max="6399" width="13" style="75" customWidth="1"/>
    <col min="6400" max="6403" width="11.75" style="75" customWidth="1"/>
    <col min="6404" max="6404" width="1.25" style="75" customWidth="1"/>
    <col min="6405" max="6405" width="11.875" style="75" customWidth="1"/>
    <col min="6406" max="6408" width="11.75" style="75" customWidth="1"/>
    <col min="6409" max="6654" width="9.125" style="75"/>
    <col min="6655" max="6655" width="13" style="75" customWidth="1"/>
    <col min="6656" max="6659" width="11.75" style="75" customWidth="1"/>
    <col min="6660" max="6660" width="1.25" style="75" customWidth="1"/>
    <col min="6661" max="6661" width="11.875" style="75" customWidth="1"/>
    <col min="6662" max="6664" width="11.75" style="75" customWidth="1"/>
    <col min="6665" max="6910" width="9.125" style="75"/>
    <col min="6911" max="6911" width="13" style="75" customWidth="1"/>
    <col min="6912" max="6915" width="11.75" style="75" customWidth="1"/>
    <col min="6916" max="6916" width="1.25" style="75" customWidth="1"/>
    <col min="6917" max="6917" width="11.875" style="75" customWidth="1"/>
    <col min="6918" max="6920" width="11.75" style="75" customWidth="1"/>
    <col min="6921" max="7166" width="9.125" style="75"/>
    <col min="7167" max="7167" width="13" style="75" customWidth="1"/>
    <col min="7168" max="7171" width="11.75" style="75" customWidth="1"/>
    <col min="7172" max="7172" width="1.25" style="75" customWidth="1"/>
    <col min="7173" max="7173" width="11.875" style="75" customWidth="1"/>
    <col min="7174" max="7176" width="11.75" style="75" customWidth="1"/>
    <col min="7177" max="7422" width="9.125" style="75"/>
    <col min="7423" max="7423" width="13" style="75" customWidth="1"/>
    <col min="7424" max="7427" width="11.75" style="75" customWidth="1"/>
    <col min="7428" max="7428" width="1.25" style="75" customWidth="1"/>
    <col min="7429" max="7429" width="11.875" style="75" customWidth="1"/>
    <col min="7430" max="7432" width="11.75" style="75" customWidth="1"/>
    <col min="7433" max="7678" width="9.125" style="75"/>
    <col min="7679" max="7679" width="13" style="75" customWidth="1"/>
    <col min="7680" max="7683" width="11.75" style="75" customWidth="1"/>
    <col min="7684" max="7684" width="1.25" style="75" customWidth="1"/>
    <col min="7685" max="7685" width="11.875" style="75" customWidth="1"/>
    <col min="7686" max="7688" width="11.75" style="75" customWidth="1"/>
    <col min="7689" max="7934" width="9.125" style="75"/>
    <col min="7935" max="7935" width="13" style="75" customWidth="1"/>
    <col min="7936" max="7939" width="11.75" style="75" customWidth="1"/>
    <col min="7940" max="7940" width="1.25" style="75" customWidth="1"/>
    <col min="7941" max="7941" width="11.875" style="75" customWidth="1"/>
    <col min="7942" max="7944" width="11.75" style="75" customWidth="1"/>
    <col min="7945" max="8190" width="9.125" style="75"/>
    <col min="8191" max="8191" width="13" style="75" customWidth="1"/>
    <col min="8192" max="8195" width="11.75" style="75" customWidth="1"/>
    <col min="8196" max="8196" width="1.25" style="75" customWidth="1"/>
    <col min="8197" max="8197" width="11.875" style="75" customWidth="1"/>
    <col min="8198" max="8200" width="11.75" style="75" customWidth="1"/>
    <col min="8201" max="8446" width="9.125" style="75"/>
    <col min="8447" max="8447" width="13" style="75" customWidth="1"/>
    <col min="8448" max="8451" width="11.75" style="75" customWidth="1"/>
    <col min="8452" max="8452" width="1.25" style="75" customWidth="1"/>
    <col min="8453" max="8453" width="11.875" style="75" customWidth="1"/>
    <col min="8454" max="8456" width="11.75" style="75" customWidth="1"/>
    <col min="8457" max="8702" width="9.125" style="75"/>
    <col min="8703" max="8703" width="13" style="75" customWidth="1"/>
    <col min="8704" max="8707" width="11.75" style="75" customWidth="1"/>
    <col min="8708" max="8708" width="1.25" style="75" customWidth="1"/>
    <col min="8709" max="8709" width="11.875" style="75" customWidth="1"/>
    <col min="8710" max="8712" width="11.75" style="75" customWidth="1"/>
    <col min="8713" max="8958" width="9.125" style="75"/>
    <col min="8959" max="8959" width="13" style="75" customWidth="1"/>
    <col min="8960" max="8963" width="11.75" style="75" customWidth="1"/>
    <col min="8964" max="8964" width="1.25" style="75" customWidth="1"/>
    <col min="8965" max="8965" width="11.875" style="75" customWidth="1"/>
    <col min="8966" max="8968" width="11.75" style="75" customWidth="1"/>
    <col min="8969" max="9214" width="9.125" style="75"/>
    <col min="9215" max="9215" width="13" style="75" customWidth="1"/>
    <col min="9216" max="9219" width="11.75" style="75" customWidth="1"/>
    <col min="9220" max="9220" width="1.25" style="75" customWidth="1"/>
    <col min="9221" max="9221" width="11.875" style="75" customWidth="1"/>
    <col min="9222" max="9224" width="11.75" style="75" customWidth="1"/>
    <col min="9225" max="9470" width="9.125" style="75"/>
    <col min="9471" max="9471" width="13" style="75" customWidth="1"/>
    <col min="9472" max="9475" width="11.75" style="75" customWidth="1"/>
    <col min="9476" max="9476" width="1.25" style="75" customWidth="1"/>
    <col min="9477" max="9477" width="11.875" style="75" customWidth="1"/>
    <col min="9478" max="9480" width="11.75" style="75" customWidth="1"/>
    <col min="9481" max="9726" width="9.125" style="75"/>
    <col min="9727" max="9727" width="13" style="75" customWidth="1"/>
    <col min="9728" max="9731" width="11.75" style="75" customWidth="1"/>
    <col min="9732" max="9732" width="1.25" style="75" customWidth="1"/>
    <col min="9733" max="9733" width="11.875" style="75" customWidth="1"/>
    <col min="9734" max="9736" width="11.75" style="75" customWidth="1"/>
    <col min="9737" max="9982" width="9.125" style="75"/>
    <col min="9983" max="9983" width="13" style="75" customWidth="1"/>
    <col min="9984" max="9987" width="11.75" style="75" customWidth="1"/>
    <col min="9988" max="9988" width="1.25" style="75" customWidth="1"/>
    <col min="9989" max="9989" width="11.875" style="75" customWidth="1"/>
    <col min="9990" max="9992" width="11.75" style="75" customWidth="1"/>
    <col min="9993" max="10238" width="9.125" style="75"/>
    <col min="10239" max="10239" width="13" style="75" customWidth="1"/>
    <col min="10240" max="10243" width="11.75" style="75" customWidth="1"/>
    <col min="10244" max="10244" width="1.25" style="75" customWidth="1"/>
    <col min="10245" max="10245" width="11.875" style="75" customWidth="1"/>
    <col min="10246" max="10248" width="11.75" style="75" customWidth="1"/>
    <col min="10249" max="10494" width="9.125" style="75"/>
    <col min="10495" max="10495" width="13" style="75" customWidth="1"/>
    <col min="10496" max="10499" width="11.75" style="75" customWidth="1"/>
    <col min="10500" max="10500" width="1.25" style="75" customWidth="1"/>
    <col min="10501" max="10501" width="11.875" style="75" customWidth="1"/>
    <col min="10502" max="10504" width="11.75" style="75" customWidth="1"/>
    <col min="10505" max="10750" width="9.125" style="75"/>
    <col min="10751" max="10751" width="13" style="75" customWidth="1"/>
    <col min="10752" max="10755" width="11.75" style="75" customWidth="1"/>
    <col min="10756" max="10756" width="1.25" style="75" customWidth="1"/>
    <col min="10757" max="10757" width="11.875" style="75" customWidth="1"/>
    <col min="10758" max="10760" width="11.75" style="75" customWidth="1"/>
    <col min="10761" max="11006" width="9.125" style="75"/>
    <col min="11007" max="11007" width="13" style="75" customWidth="1"/>
    <col min="11008" max="11011" width="11.75" style="75" customWidth="1"/>
    <col min="11012" max="11012" width="1.25" style="75" customWidth="1"/>
    <col min="11013" max="11013" width="11.875" style="75" customWidth="1"/>
    <col min="11014" max="11016" width="11.75" style="75" customWidth="1"/>
    <col min="11017" max="11262" width="9.125" style="75"/>
    <col min="11263" max="11263" width="13" style="75" customWidth="1"/>
    <col min="11264" max="11267" width="11.75" style="75" customWidth="1"/>
    <col min="11268" max="11268" width="1.25" style="75" customWidth="1"/>
    <col min="11269" max="11269" width="11.875" style="75" customWidth="1"/>
    <col min="11270" max="11272" width="11.75" style="75" customWidth="1"/>
    <col min="11273" max="11518" width="9.125" style="75"/>
    <col min="11519" max="11519" width="13" style="75" customWidth="1"/>
    <col min="11520" max="11523" width="11.75" style="75" customWidth="1"/>
    <col min="11524" max="11524" width="1.25" style="75" customWidth="1"/>
    <col min="11525" max="11525" width="11.875" style="75" customWidth="1"/>
    <col min="11526" max="11528" width="11.75" style="75" customWidth="1"/>
    <col min="11529" max="11774" width="9.125" style="75"/>
    <col min="11775" max="11775" width="13" style="75" customWidth="1"/>
    <col min="11776" max="11779" width="11.75" style="75" customWidth="1"/>
    <col min="11780" max="11780" width="1.25" style="75" customWidth="1"/>
    <col min="11781" max="11781" width="11.875" style="75" customWidth="1"/>
    <col min="11782" max="11784" width="11.75" style="75" customWidth="1"/>
    <col min="11785" max="12030" width="9.125" style="75"/>
    <col min="12031" max="12031" width="13" style="75" customWidth="1"/>
    <col min="12032" max="12035" width="11.75" style="75" customWidth="1"/>
    <col min="12036" max="12036" width="1.25" style="75" customWidth="1"/>
    <col min="12037" max="12037" width="11.875" style="75" customWidth="1"/>
    <col min="12038" max="12040" width="11.75" style="75" customWidth="1"/>
    <col min="12041" max="12286" width="9.125" style="75"/>
    <col min="12287" max="12287" width="13" style="75" customWidth="1"/>
    <col min="12288" max="12291" width="11.75" style="75" customWidth="1"/>
    <col min="12292" max="12292" width="1.25" style="75" customWidth="1"/>
    <col min="12293" max="12293" width="11.875" style="75" customWidth="1"/>
    <col min="12294" max="12296" width="11.75" style="75" customWidth="1"/>
    <col min="12297" max="12542" width="9.125" style="75"/>
    <col min="12543" max="12543" width="13" style="75" customWidth="1"/>
    <col min="12544" max="12547" width="11.75" style="75" customWidth="1"/>
    <col min="12548" max="12548" width="1.25" style="75" customWidth="1"/>
    <col min="12549" max="12549" width="11.875" style="75" customWidth="1"/>
    <col min="12550" max="12552" width="11.75" style="75" customWidth="1"/>
    <col min="12553" max="12798" width="9.125" style="75"/>
    <col min="12799" max="12799" width="13" style="75" customWidth="1"/>
    <col min="12800" max="12803" width="11.75" style="75" customWidth="1"/>
    <col min="12804" max="12804" width="1.25" style="75" customWidth="1"/>
    <col min="12805" max="12805" width="11.875" style="75" customWidth="1"/>
    <col min="12806" max="12808" width="11.75" style="75" customWidth="1"/>
    <col min="12809" max="13054" width="9.125" style="75"/>
    <col min="13055" max="13055" width="13" style="75" customWidth="1"/>
    <col min="13056" max="13059" width="11.75" style="75" customWidth="1"/>
    <col min="13060" max="13060" width="1.25" style="75" customWidth="1"/>
    <col min="13061" max="13061" width="11.875" style="75" customWidth="1"/>
    <col min="13062" max="13064" width="11.75" style="75" customWidth="1"/>
    <col min="13065" max="13310" width="9.125" style="75"/>
    <col min="13311" max="13311" width="13" style="75" customWidth="1"/>
    <col min="13312" max="13315" width="11.75" style="75" customWidth="1"/>
    <col min="13316" max="13316" width="1.25" style="75" customWidth="1"/>
    <col min="13317" max="13317" width="11.875" style="75" customWidth="1"/>
    <col min="13318" max="13320" width="11.75" style="75" customWidth="1"/>
    <col min="13321" max="13566" width="9.125" style="75"/>
    <col min="13567" max="13567" width="13" style="75" customWidth="1"/>
    <col min="13568" max="13571" width="11.75" style="75" customWidth="1"/>
    <col min="13572" max="13572" width="1.25" style="75" customWidth="1"/>
    <col min="13573" max="13573" width="11.875" style="75" customWidth="1"/>
    <col min="13574" max="13576" width="11.75" style="75" customWidth="1"/>
    <col min="13577" max="13822" width="9.125" style="75"/>
    <col min="13823" max="13823" width="13" style="75" customWidth="1"/>
    <col min="13824" max="13827" width="11.75" style="75" customWidth="1"/>
    <col min="13828" max="13828" width="1.25" style="75" customWidth="1"/>
    <col min="13829" max="13829" width="11.875" style="75" customWidth="1"/>
    <col min="13830" max="13832" width="11.75" style="75" customWidth="1"/>
    <col min="13833" max="14078" width="9.125" style="75"/>
    <col min="14079" max="14079" width="13" style="75" customWidth="1"/>
    <col min="14080" max="14083" width="11.75" style="75" customWidth="1"/>
    <col min="14084" max="14084" width="1.25" style="75" customWidth="1"/>
    <col min="14085" max="14085" width="11.875" style="75" customWidth="1"/>
    <col min="14086" max="14088" width="11.75" style="75" customWidth="1"/>
    <col min="14089" max="14334" width="9.125" style="75"/>
    <col min="14335" max="14335" width="13" style="75" customWidth="1"/>
    <col min="14336" max="14339" width="11.75" style="75" customWidth="1"/>
    <col min="14340" max="14340" width="1.25" style="75" customWidth="1"/>
    <col min="14341" max="14341" width="11.875" style="75" customWidth="1"/>
    <col min="14342" max="14344" width="11.75" style="75" customWidth="1"/>
    <col min="14345" max="14590" width="9.125" style="75"/>
    <col min="14591" max="14591" width="13" style="75" customWidth="1"/>
    <col min="14592" max="14595" width="11.75" style="75" customWidth="1"/>
    <col min="14596" max="14596" width="1.25" style="75" customWidth="1"/>
    <col min="14597" max="14597" width="11.875" style="75" customWidth="1"/>
    <col min="14598" max="14600" width="11.75" style="75" customWidth="1"/>
    <col min="14601" max="14846" width="9.125" style="75"/>
    <col min="14847" max="14847" width="13" style="75" customWidth="1"/>
    <col min="14848" max="14851" width="11.75" style="75" customWidth="1"/>
    <col min="14852" max="14852" width="1.25" style="75" customWidth="1"/>
    <col min="14853" max="14853" width="11.875" style="75" customWidth="1"/>
    <col min="14854" max="14856" width="11.75" style="75" customWidth="1"/>
    <col min="14857" max="15102" width="9.125" style="75"/>
    <col min="15103" max="15103" width="13" style="75" customWidth="1"/>
    <col min="15104" max="15107" width="11.75" style="75" customWidth="1"/>
    <col min="15108" max="15108" width="1.25" style="75" customWidth="1"/>
    <col min="15109" max="15109" width="11.875" style="75" customWidth="1"/>
    <col min="15110" max="15112" width="11.75" style="75" customWidth="1"/>
    <col min="15113" max="15358" width="9.125" style="75"/>
    <col min="15359" max="15359" width="13" style="75" customWidth="1"/>
    <col min="15360" max="15363" width="11.75" style="75" customWidth="1"/>
    <col min="15364" max="15364" width="1.25" style="75" customWidth="1"/>
    <col min="15365" max="15365" width="11.875" style="75" customWidth="1"/>
    <col min="15366" max="15368" width="11.75" style="75" customWidth="1"/>
    <col min="15369" max="15614" width="9.125" style="75"/>
    <col min="15615" max="15615" width="13" style="75" customWidth="1"/>
    <col min="15616" max="15619" width="11.75" style="75" customWidth="1"/>
    <col min="15620" max="15620" width="1.25" style="75" customWidth="1"/>
    <col min="15621" max="15621" width="11.875" style="75" customWidth="1"/>
    <col min="15622" max="15624" width="11.75" style="75" customWidth="1"/>
    <col min="15625" max="15870" width="9.125" style="75"/>
    <col min="15871" max="15871" width="13" style="75" customWidth="1"/>
    <col min="15872" max="15875" width="11.75" style="75" customWidth="1"/>
    <col min="15876" max="15876" width="1.25" style="75" customWidth="1"/>
    <col min="15877" max="15877" width="11.875" style="75" customWidth="1"/>
    <col min="15878" max="15880" width="11.75" style="75" customWidth="1"/>
    <col min="15881" max="16126" width="9.125" style="75"/>
    <col min="16127" max="16127" width="13" style="75" customWidth="1"/>
    <col min="16128" max="16131" width="11.75" style="75" customWidth="1"/>
    <col min="16132" max="16132" width="1.25" style="75" customWidth="1"/>
    <col min="16133" max="16133" width="11.875" style="75" customWidth="1"/>
    <col min="16134" max="16136" width="11.75" style="75" customWidth="1"/>
    <col min="16137" max="16382" width="9.125" style="75"/>
    <col min="16383" max="16384" width="9.125" style="75" customWidth="1"/>
  </cols>
  <sheetData>
    <row r="1" spans="1:10" ht="20.25" customHeight="1">
      <c r="A1" s="364" t="s">
        <v>53</v>
      </c>
      <c r="B1" s="364"/>
      <c r="C1" s="364"/>
      <c r="D1" s="364"/>
      <c r="E1" s="364"/>
      <c r="F1" s="364"/>
      <c r="G1" s="364"/>
      <c r="H1" s="364"/>
      <c r="I1" s="364"/>
      <c r="J1" s="364"/>
    </row>
    <row r="2" spans="1:10" ht="23.25" customHeight="1" thickBot="1">
      <c r="A2" s="365" t="s">
        <v>453</v>
      </c>
      <c r="B2" s="365"/>
      <c r="C2" s="365"/>
      <c r="D2" s="365"/>
      <c r="E2" s="365"/>
      <c r="F2" s="365"/>
      <c r="G2" s="365"/>
      <c r="H2" s="365"/>
      <c r="I2" s="365"/>
      <c r="J2" s="365"/>
    </row>
    <row r="3" spans="1:10" ht="25.5" customHeight="1" thickTop="1">
      <c r="A3" s="361" t="s">
        <v>1</v>
      </c>
      <c r="B3" s="363" t="s">
        <v>175</v>
      </c>
      <c r="C3" s="363"/>
      <c r="D3" s="363"/>
      <c r="E3" s="363"/>
      <c r="F3" s="74"/>
      <c r="G3" s="363" t="s">
        <v>420</v>
      </c>
      <c r="H3" s="363"/>
      <c r="I3" s="363"/>
      <c r="J3" s="363"/>
    </row>
    <row r="4" spans="1:10" ht="24" customHeight="1">
      <c r="A4" s="362"/>
      <c r="B4" s="87" t="s">
        <v>41</v>
      </c>
      <c r="C4" s="87" t="s">
        <v>42</v>
      </c>
      <c r="D4" s="87" t="s">
        <v>43</v>
      </c>
      <c r="E4" s="81" t="s">
        <v>27</v>
      </c>
      <c r="F4" s="28"/>
      <c r="G4" s="87" t="s">
        <v>41</v>
      </c>
      <c r="H4" s="87" t="s">
        <v>42</v>
      </c>
      <c r="I4" s="87" t="s">
        <v>43</v>
      </c>
      <c r="J4" s="81" t="s">
        <v>27</v>
      </c>
    </row>
    <row r="5" spans="1:10" ht="21.95" customHeight="1">
      <c r="A5" s="45" t="s">
        <v>9</v>
      </c>
      <c r="B5" s="10">
        <v>61</v>
      </c>
      <c r="C5" s="10">
        <v>5</v>
      </c>
      <c r="D5" s="10">
        <v>0</v>
      </c>
      <c r="E5" s="10">
        <v>66</v>
      </c>
      <c r="F5" s="100"/>
      <c r="G5" s="53">
        <v>92.424242424242422</v>
      </c>
      <c r="H5" s="53">
        <v>7.5757575757575761</v>
      </c>
      <c r="I5" s="53">
        <v>0</v>
      </c>
      <c r="J5" s="53">
        <v>100</v>
      </c>
    </row>
    <row r="6" spans="1:10" ht="21.95" customHeight="1">
      <c r="A6" s="86" t="s">
        <v>10</v>
      </c>
      <c r="B6" s="79">
        <v>75</v>
      </c>
      <c r="C6" s="79">
        <v>25</v>
      </c>
      <c r="D6" s="79">
        <v>35</v>
      </c>
      <c r="E6" s="79">
        <v>135</v>
      </c>
      <c r="F6" s="104"/>
      <c r="G6" s="105">
        <v>55.555555555555557</v>
      </c>
      <c r="H6" s="105">
        <v>18.518518518518519</v>
      </c>
      <c r="I6" s="105">
        <v>25.925925925925927</v>
      </c>
      <c r="J6" s="105">
        <v>100</v>
      </c>
    </row>
    <row r="7" spans="1:10" ht="21.95" customHeight="1">
      <c r="A7" s="86" t="s">
        <v>11</v>
      </c>
      <c r="B7" s="79">
        <v>187</v>
      </c>
      <c r="C7" s="79">
        <v>11</v>
      </c>
      <c r="D7" s="79">
        <v>13</v>
      </c>
      <c r="E7" s="79">
        <v>211</v>
      </c>
      <c r="F7" s="104"/>
      <c r="G7" s="105">
        <v>88.625592417061611</v>
      </c>
      <c r="H7" s="105">
        <v>5.2132701421800949</v>
      </c>
      <c r="I7" s="105">
        <v>6.1611374407582939</v>
      </c>
      <c r="J7" s="105">
        <v>100</v>
      </c>
    </row>
    <row r="8" spans="1:10" ht="21.95" customHeight="1">
      <c r="A8" s="86" t="s">
        <v>12</v>
      </c>
      <c r="B8" s="79">
        <v>71</v>
      </c>
      <c r="C8" s="79">
        <v>13</v>
      </c>
      <c r="D8" s="79">
        <v>19</v>
      </c>
      <c r="E8" s="79">
        <v>103</v>
      </c>
      <c r="F8" s="104"/>
      <c r="G8" s="105">
        <v>68.932038834951456</v>
      </c>
      <c r="H8" s="105">
        <v>12.621359223300971</v>
      </c>
      <c r="I8" s="105">
        <v>18.446601941747574</v>
      </c>
      <c r="J8" s="105">
        <v>100</v>
      </c>
    </row>
    <row r="9" spans="1:10" ht="21.95" customHeight="1">
      <c r="A9" s="86" t="s">
        <v>13</v>
      </c>
      <c r="B9" s="79">
        <v>94</v>
      </c>
      <c r="C9" s="79">
        <v>8</v>
      </c>
      <c r="D9" s="79">
        <v>11</v>
      </c>
      <c r="E9" s="79">
        <v>113</v>
      </c>
      <c r="F9" s="104"/>
      <c r="G9" s="105">
        <v>83.185840707964601</v>
      </c>
      <c r="H9" s="105">
        <v>7.0796460176991154</v>
      </c>
      <c r="I9" s="105">
        <v>9.7345132743362832</v>
      </c>
      <c r="J9" s="105">
        <v>100</v>
      </c>
    </row>
    <row r="10" spans="1:10" ht="21.95" customHeight="1">
      <c r="A10" s="86" t="s">
        <v>14</v>
      </c>
      <c r="B10" s="79">
        <v>74</v>
      </c>
      <c r="C10" s="106">
        <v>2</v>
      </c>
      <c r="D10" s="79">
        <v>53</v>
      </c>
      <c r="E10" s="79">
        <v>129</v>
      </c>
      <c r="F10" s="104"/>
      <c r="G10" s="105">
        <v>57.36434108527132</v>
      </c>
      <c r="H10" s="105">
        <v>1.5503875968992249</v>
      </c>
      <c r="I10" s="105">
        <v>41.085271317829459</v>
      </c>
      <c r="J10" s="105">
        <v>100</v>
      </c>
    </row>
    <row r="11" spans="1:10" ht="21.95" customHeight="1">
      <c r="A11" s="86" t="s">
        <v>15</v>
      </c>
      <c r="B11" s="79">
        <v>56</v>
      </c>
      <c r="C11" s="79">
        <v>15</v>
      </c>
      <c r="D11" s="79">
        <v>42</v>
      </c>
      <c r="E11" s="79">
        <v>113</v>
      </c>
      <c r="F11" s="104"/>
      <c r="G11" s="105">
        <v>49.557522123893804</v>
      </c>
      <c r="H11" s="105">
        <v>13.274336283185841</v>
      </c>
      <c r="I11" s="105">
        <v>37.168141592920357</v>
      </c>
      <c r="J11" s="105">
        <v>100</v>
      </c>
    </row>
    <row r="12" spans="1:10" ht="21.95" customHeight="1">
      <c r="A12" s="86" t="s">
        <v>16</v>
      </c>
      <c r="B12" s="79">
        <v>182</v>
      </c>
      <c r="C12" s="79">
        <v>36</v>
      </c>
      <c r="D12" s="79">
        <v>232</v>
      </c>
      <c r="E12" s="79">
        <v>450</v>
      </c>
      <c r="F12" s="104"/>
      <c r="G12" s="105">
        <v>40.444444444444443</v>
      </c>
      <c r="H12" s="105">
        <v>8</v>
      </c>
      <c r="I12" s="105">
        <v>51.555555555555557</v>
      </c>
      <c r="J12" s="105">
        <v>100</v>
      </c>
    </row>
    <row r="13" spans="1:10" ht="21.95" customHeight="1">
      <c r="A13" s="86" t="s">
        <v>17</v>
      </c>
      <c r="B13" s="79">
        <v>71</v>
      </c>
      <c r="C13" s="79">
        <v>8</v>
      </c>
      <c r="D13" s="79">
        <v>20</v>
      </c>
      <c r="E13" s="79">
        <v>99</v>
      </c>
      <c r="F13" s="104"/>
      <c r="G13" s="105">
        <v>71.717171717171723</v>
      </c>
      <c r="H13" s="105">
        <v>8.0808080808080813</v>
      </c>
      <c r="I13" s="105">
        <v>20.202020202020201</v>
      </c>
      <c r="J13" s="105">
        <v>100</v>
      </c>
    </row>
    <row r="14" spans="1:10" ht="21.95" customHeight="1">
      <c r="A14" s="86" t="s">
        <v>18</v>
      </c>
      <c r="B14" s="79">
        <v>33</v>
      </c>
      <c r="C14" s="79">
        <v>2</v>
      </c>
      <c r="D14" s="79">
        <v>24</v>
      </c>
      <c r="E14" s="79">
        <v>59</v>
      </c>
      <c r="F14" s="104"/>
      <c r="G14" s="105">
        <v>55.932203389830505</v>
      </c>
      <c r="H14" s="105">
        <v>3.3898305084745761</v>
      </c>
      <c r="I14" s="105">
        <v>40.677966101694913</v>
      </c>
      <c r="J14" s="105">
        <v>100</v>
      </c>
    </row>
    <row r="15" spans="1:10" ht="21.95" customHeight="1">
      <c r="A15" s="86" t="s">
        <v>19</v>
      </c>
      <c r="B15" s="79">
        <v>33</v>
      </c>
      <c r="C15" s="79">
        <v>1</v>
      </c>
      <c r="D15" s="79">
        <v>6</v>
      </c>
      <c r="E15" s="79">
        <v>40</v>
      </c>
      <c r="F15" s="104"/>
      <c r="G15" s="105">
        <v>82.5</v>
      </c>
      <c r="H15" s="105">
        <v>2.5</v>
      </c>
      <c r="I15" s="105">
        <v>15</v>
      </c>
      <c r="J15" s="105">
        <v>100</v>
      </c>
    </row>
    <row r="16" spans="1:10" ht="21.95" customHeight="1">
      <c r="A16" s="86" t="s">
        <v>20</v>
      </c>
      <c r="B16" s="79">
        <v>70</v>
      </c>
      <c r="C16" s="79">
        <v>3</v>
      </c>
      <c r="D16" s="79">
        <v>37</v>
      </c>
      <c r="E16" s="79">
        <v>110</v>
      </c>
      <c r="F16" s="104"/>
      <c r="G16" s="105">
        <v>63.636363636363633</v>
      </c>
      <c r="H16" s="105">
        <v>2.7272727272727271</v>
      </c>
      <c r="I16" s="105">
        <v>33.636363636363633</v>
      </c>
      <c r="J16" s="105">
        <v>100</v>
      </c>
    </row>
    <row r="17" spans="1:10" ht="21.95" customHeight="1">
      <c r="A17" s="86" t="s">
        <v>21</v>
      </c>
      <c r="B17" s="79">
        <v>22</v>
      </c>
      <c r="C17" s="79">
        <v>7</v>
      </c>
      <c r="D17" s="79">
        <v>4</v>
      </c>
      <c r="E17" s="79">
        <v>33</v>
      </c>
      <c r="F17" s="104"/>
      <c r="G17" s="105">
        <v>66.666666666666671</v>
      </c>
      <c r="H17" s="105">
        <v>21.212121212121211</v>
      </c>
      <c r="I17" s="105">
        <v>12.121212121212121</v>
      </c>
      <c r="J17" s="105">
        <v>100</v>
      </c>
    </row>
    <row r="18" spans="1:10" ht="21.95" customHeight="1">
      <c r="A18" s="86" t="s">
        <v>22</v>
      </c>
      <c r="B18" s="79">
        <v>29</v>
      </c>
      <c r="C18" s="79">
        <v>4</v>
      </c>
      <c r="D18" s="79">
        <v>7</v>
      </c>
      <c r="E18" s="79">
        <v>40</v>
      </c>
      <c r="F18" s="104"/>
      <c r="G18" s="105">
        <v>72.5</v>
      </c>
      <c r="H18" s="105">
        <v>10</v>
      </c>
      <c r="I18" s="105">
        <v>17.5</v>
      </c>
      <c r="J18" s="105">
        <v>100</v>
      </c>
    </row>
    <row r="19" spans="1:10" ht="21.95" customHeight="1">
      <c r="A19" s="86" t="s">
        <v>23</v>
      </c>
      <c r="B19" s="10">
        <v>49</v>
      </c>
      <c r="C19" s="10">
        <v>7</v>
      </c>
      <c r="D19" s="10">
        <v>0</v>
      </c>
      <c r="E19" s="10">
        <v>56</v>
      </c>
      <c r="F19" s="100"/>
      <c r="G19" s="53">
        <v>87.5</v>
      </c>
      <c r="H19" s="53">
        <v>12.5</v>
      </c>
      <c r="I19" s="53">
        <v>0</v>
      </c>
      <c r="J19" s="53">
        <v>100</v>
      </c>
    </row>
    <row r="20" spans="1:10" ht="21.95" customHeight="1">
      <c r="A20" s="86" t="s">
        <v>24</v>
      </c>
      <c r="B20" s="79">
        <v>41</v>
      </c>
      <c r="C20" s="79">
        <v>1</v>
      </c>
      <c r="D20" s="79">
        <v>18</v>
      </c>
      <c r="E20" s="79">
        <v>60</v>
      </c>
      <c r="F20" s="104"/>
      <c r="G20" s="105">
        <v>68.333333333333329</v>
      </c>
      <c r="H20" s="105">
        <v>1.6666666666666667</v>
      </c>
      <c r="I20" s="105">
        <v>30</v>
      </c>
      <c r="J20" s="105">
        <v>100</v>
      </c>
    </row>
    <row r="21" spans="1:10" ht="21.95" customHeight="1">
      <c r="A21" s="86" t="s">
        <v>25</v>
      </c>
      <c r="B21" s="79">
        <v>72</v>
      </c>
      <c r="C21" s="79">
        <v>3</v>
      </c>
      <c r="D21" s="79">
        <v>14</v>
      </c>
      <c r="E21" s="79">
        <v>89</v>
      </c>
      <c r="F21" s="104"/>
      <c r="G21" s="105">
        <v>80.898876404494388</v>
      </c>
      <c r="H21" s="105">
        <v>3.3707865168539324</v>
      </c>
      <c r="I21" s="105">
        <v>15.730337078651685</v>
      </c>
      <c r="J21" s="105">
        <v>100</v>
      </c>
    </row>
    <row r="22" spans="1:10" ht="21.95" customHeight="1">
      <c r="A22" s="45" t="s">
        <v>26</v>
      </c>
      <c r="B22" s="10">
        <v>57</v>
      </c>
      <c r="C22" s="10">
        <v>5</v>
      </c>
      <c r="D22" s="10">
        <v>28</v>
      </c>
      <c r="E22" s="10">
        <v>90</v>
      </c>
      <c r="F22" s="100"/>
      <c r="G22" s="53">
        <v>63.333333333333336</v>
      </c>
      <c r="H22" s="53">
        <v>5.5555555555555554</v>
      </c>
      <c r="I22" s="53">
        <v>31.111111111111111</v>
      </c>
      <c r="J22" s="53">
        <v>100</v>
      </c>
    </row>
    <row r="23" spans="1:10" ht="22.5" customHeight="1" thickBot="1">
      <c r="A23" s="77" t="s">
        <v>27</v>
      </c>
      <c r="B23" s="101">
        <v>1277</v>
      </c>
      <c r="C23" s="101">
        <v>156</v>
      </c>
      <c r="D23" s="101">
        <v>563</v>
      </c>
      <c r="E23" s="101">
        <v>1996</v>
      </c>
      <c r="F23" s="102"/>
      <c r="G23" s="103">
        <v>63.977955911823649</v>
      </c>
      <c r="H23" s="103">
        <v>7.8156312625250504</v>
      </c>
      <c r="I23" s="103">
        <v>28.206412825651302</v>
      </c>
      <c r="J23" s="103">
        <v>100</v>
      </c>
    </row>
    <row r="24" spans="1:10" ht="15" thickTop="1">
      <c r="A24" s="45"/>
    </row>
    <row r="25" spans="1:10" s="330" customFormat="1" ht="16.5" customHeight="1">
      <c r="A25" s="45"/>
    </row>
    <row r="26" spans="1:10" ht="19.5" customHeight="1" thickBot="1"/>
    <row r="27" spans="1:10" ht="21" customHeight="1">
      <c r="A27" s="354" t="s">
        <v>437</v>
      </c>
      <c r="B27" s="354"/>
      <c r="C27" s="366">
        <v>71</v>
      </c>
      <c r="D27" s="366"/>
      <c r="E27" s="366"/>
      <c r="F27" s="366"/>
      <c r="G27" s="366"/>
      <c r="H27" s="366"/>
      <c r="I27" s="366"/>
      <c r="J27" s="366"/>
    </row>
  </sheetData>
  <mergeCells count="6">
    <mergeCell ref="C27:J27"/>
    <mergeCell ref="A1:J1"/>
    <mergeCell ref="A2:J2"/>
    <mergeCell ref="A3:A4"/>
    <mergeCell ref="B3:E3"/>
    <mergeCell ref="G3:J3"/>
  </mergeCells>
  <printOptions horizontalCentered="1"/>
  <pageMargins left="0.51181102362204722" right="0.51181102362204722" top="0.59055118110236227" bottom="0.19685039370078741" header="0.31496062992125984" footer="0.31496062992125984"/>
  <pageSetup paperSize="9" scale="95" pageOrder="overThenDown"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M32"/>
  <sheetViews>
    <sheetView rightToLeft="1" view="pageBreakPreview" zoomScaleSheetLayoutView="100" workbookViewId="0">
      <selection activeCell="A2" sqref="A2:M2"/>
    </sheetView>
  </sheetViews>
  <sheetFormatPr defaultRowHeight="14.25"/>
  <cols>
    <col min="1" max="1" width="12.875" style="306" customWidth="1"/>
    <col min="2" max="12" width="9.75" style="306" customWidth="1"/>
    <col min="13" max="13" width="11.75" style="306" customWidth="1"/>
    <col min="14" max="256" width="9.125" style="306"/>
    <col min="257" max="257" width="12.875" style="306" customWidth="1"/>
    <col min="258" max="268" width="9.75" style="306" customWidth="1"/>
    <col min="269" max="269" width="11.75" style="306" customWidth="1"/>
    <col min="270" max="512" width="9.125" style="306"/>
    <col min="513" max="513" width="12.875" style="306" customWidth="1"/>
    <col min="514" max="524" width="9.75" style="306" customWidth="1"/>
    <col min="525" max="525" width="11.75" style="306" customWidth="1"/>
    <col min="526" max="768" width="9.125" style="306"/>
    <col min="769" max="769" width="12.875" style="306" customWidth="1"/>
    <col min="770" max="780" width="9.75" style="306" customWidth="1"/>
    <col min="781" max="781" width="11.75" style="306" customWidth="1"/>
    <col min="782" max="1024" width="9.125" style="306"/>
    <col min="1025" max="1025" width="12.875" style="306" customWidth="1"/>
    <col min="1026" max="1036" width="9.75" style="306" customWidth="1"/>
    <col min="1037" max="1037" width="11.75" style="306" customWidth="1"/>
    <col min="1038" max="1280" width="9.125" style="306"/>
    <col min="1281" max="1281" width="12.875" style="306" customWidth="1"/>
    <col min="1282" max="1292" width="9.75" style="306" customWidth="1"/>
    <col min="1293" max="1293" width="11.75" style="306" customWidth="1"/>
    <col min="1294" max="1536" width="9.125" style="306"/>
    <col min="1537" max="1537" width="12.875" style="306" customWidth="1"/>
    <col min="1538" max="1548" width="9.75" style="306" customWidth="1"/>
    <col min="1549" max="1549" width="11.75" style="306" customWidth="1"/>
    <col min="1550" max="1792" width="9.125" style="306"/>
    <col min="1793" max="1793" width="12.875" style="306" customWidth="1"/>
    <col min="1794" max="1804" width="9.75" style="306" customWidth="1"/>
    <col min="1805" max="1805" width="11.75" style="306" customWidth="1"/>
    <col min="1806" max="2048" width="9.125" style="306"/>
    <col min="2049" max="2049" width="12.875" style="306" customWidth="1"/>
    <col min="2050" max="2060" width="9.75" style="306" customWidth="1"/>
    <col min="2061" max="2061" width="11.75" style="306" customWidth="1"/>
    <col min="2062" max="2304" width="9.125" style="306"/>
    <col min="2305" max="2305" width="12.875" style="306" customWidth="1"/>
    <col min="2306" max="2316" width="9.75" style="306" customWidth="1"/>
    <col min="2317" max="2317" width="11.75" style="306" customWidth="1"/>
    <col min="2318" max="2560" width="9.125" style="306"/>
    <col min="2561" max="2561" width="12.875" style="306" customWidth="1"/>
    <col min="2562" max="2572" width="9.75" style="306" customWidth="1"/>
    <col min="2573" max="2573" width="11.75" style="306" customWidth="1"/>
    <col min="2574" max="2816" width="9.125" style="306"/>
    <col min="2817" max="2817" width="12.875" style="306" customWidth="1"/>
    <col min="2818" max="2828" width="9.75" style="306" customWidth="1"/>
    <col min="2829" max="2829" width="11.75" style="306" customWidth="1"/>
    <col min="2830" max="3072" width="9.125" style="306"/>
    <col min="3073" max="3073" width="12.875" style="306" customWidth="1"/>
    <col min="3074" max="3084" width="9.75" style="306" customWidth="1"/>
    <col min="3085" max="3085" width="11.75" style="306" customWidth="1"/>
    <col min="3086" max="3328" width="9.125" style="306"/>
    <col min="3329" max="3329" width="12.875" style="306" customWidth="1"/>
    <col min="3330" max="3340" width="9.75" style="306" customWidth="1"/>
    <col min="3341" max="3341" width="11.75" style="306" customWidth="1"/>
    <col min="3342" max="3584" width="9.125" style="306"/>
    <col min="3585" max="3585" width="12.875" style="306" customWidth="1"/>
    <col min="3586" max="3596" width="9.75" style="306" customWidth="1"/>
    <col min="3597" max="3597" width="11.75" style="306" customWidth="1"/>
    <col min="3598" max="3840" width="9.125" style="306"/>
    <col min="3841" max="3841" width="12.875" style="306" customWidth="1"/>
    <col min="3842" max="3852" width="9.75" style="306" customWidth="1"/>
    <col min="3853" max="3853" width="11.75" style="306" customWidth="1"/>
    <col min="3854" max="4096" width="9.125" style="306"/>
    <col min="4097" max="4097" width="12.875" style="306" customWidth="1"/>
    <col min="4098" max="4108" width="9.75" style="306" customWidth="1"/>
    <col min="4109" max="4109" width="11.75" style="306" customWidth="1"/>
    <col min="4110" max="4352" width="9.125" style="306"/>
    <col min="4353" max="4353" width="12.875" style="306" customWidth="1"/>
    <col min="4354" max="4364" width="9.75" style="306" customWidth="1"/>
    <col min="4365" max="4365" width="11.75" style="306" customWidth="1"/>
    <col min="4366" max="4608" width="9.125" style="306"/>
    <col min="4609" max="4609" width="12.875" style="306" customWidth="1"/>
    <col min="4610" max="4620" width="9.75" style="306" customWidth="1"/>
    <col min="4621" max="4621" width="11.75" style="306" customWidth="1"/>
    <col min="4622" max="4864" width="9.125" style="306"/>
    <col min="4865" max="4865" width="12.875" style="306" customWidth="1"/>
    <col min="4866" max="4876" width="9.75" style="306" customWidth="1"/>
    <col min="4877" max="4877" width="11.75" style="306" customWidth="1"/>
    <col min="4878" max="5120" width="9.125" style="306"/>
    <col min="5121" max="5121" width="12.875" style="306" customWidth="1"/>
    <col min="5122" max="5132" width="9.75" style="306" customWidth="1"/>
    <col min="5133" max="5133" width="11.75" style="306" customWidth="1"/>
    <col min="5134" max="5376" width="9.125" style="306"/>
    <col min="5377" max="5377" width="12.875" style="306" customWidth="1"/>
    <col min="5378" max="5388" width="9.75" style="306" customWidth="1"/>
    <col min="5389" max="5389" width="11.75" style="306" customWidth="1"/>
    <col min="5390" max="5632" width="9.125" style="306"/>
    <col min="5633" max="5633" width="12.875" style="306" customWidth="1"/>
    <col min="5634" max="5644" width="9.75" style="306" customWidth="1"/>
    <col min="5645" max="5645" width="11.75" style="306" customWidth="1"/>
    <col min="5646" max="5888" width="9.125" style="306"/>
    <col min="5889" max="5889" width="12.875" style="306" customWidth="1"/>
    <col min="5890" max="5900" width="9.75" style="306" customWidth="1"/>
    <col min="5901" max="5901" width="11.75" style="306" customWidth="1"/>
    <col min="5902" max="6144" width="9.125" style="306"/>
    <col min="6145" max="6145" width="12.875" style="306" customWidth="1"/>
    <col min="6146" max="6156" width="9.75" style="306" customWidth="1"/>
    <col min="6157" max="6157" width="11.75" style="306" customWidth="1"/>
    <col min="6158" max="6400" width="9.125" style="306"/>
    <col min="6401" max="6401" width="12.875" style="306" customWidth="1"/>
    <col min="6402" max="6412" width="9.75" style="306" customWidth="1"/>
    <col min="6413" max="6413" width="11.75" style="306" customWidth="1"/>
    <col min="6414" max="6656" width="9.125" style="306"/>
    <col min="6657" max="6657" width="12.875" style="306" customWidth="1"/>
    <col min="6658" max="6668" width="9.75" style="306" customWidth="1"/>
    <col min="6669" max="6669" width="11.75" style="306" customWidth="1"/>
    <col min="6670" max="6912" width="9.125" style="306"/>
    <col min="6913" max="6913" width="12.875" style="306" customWidth="1"/>
    <col min="6914" max="6924" width="9.75" style="306" customWidth="1"/>
    <col min="6925" max="6925" width="11.75" style="306" customWidth="1"/>
    <col min="6926" max="7168" width="9.125" style="306"/>
    <col min="7169" max="7169" width="12.875" style="306" customWidth="1"/>
    <col min="7170" max="7180" width="9.75" style="306" customWidth="1"/>
    <col min="7181" max="7181" width="11.75" style="306" customWidth="1"/>
    <col min="7182" max="7424" width="9.125" style="306"/>
    <col min="7425" max="7425" width="12.875" style="306" customWidth="1"/>
    <col min="7426" max="7436" width="9.75" style="306" customWidth="1"/>
    <col min="7437" max="7437" width="11.75" style="306" customWidth="1"/>
    <col min="7438" max="7680" width="9.125" style="306"/>
    <col min="7681" max="7681" width="12.875" style="306" customWidth="1"/>
    <col min="7682" max="7692" width="9.75" style="306" customWidth="1"/>
    <col min="7693" max="7693" width="11.75" style="306" customWidth="1"/>
    <col min="7694" max="7936" width="9.125" style="306"/>
    <col min="7937" max="7937" width="12.875" style="306" customWidth="1"/>
    <col min="7938" max="7948" width="9.75" style="306" customWidth="1"/>
    <col min="7949" max="7949" width="11.75" style="306" customWidth="1"/>
    <col min="7950" max="8192" width="9.125" style="306"/>
    <col min="8193" max="8193" width="12.875" style="306" customWidth="1"/>
    <col min="8194" max="8204" width="9.75" style="306" customWidth="1"/>
    <col min="8205" max="8205" width="11.75" style="306" customWidth="1"/>
    <col min="8206" max="8448" width="9.125" style="306"/>
    <col min="8449" max="8449" width="12.875" style="306" customWidth="1"/>
    <col min="8450" max="8460" width="9.75" style="306" customWidth="1"/>
    <col min="8461" max="8461" width="11.75" style="306" customWidth="1"/>
    <col min="8462" max="8704" width="9.125" style="306"/>
    <col min="8705" max="8705" width="12.875" style="306" customWidth="1"/>
    <col min="8706" max="8716" width="9.75" style="306" customWidth="1"/>
    <col min="8717" max="8717" width="11.75" style="306" customWidth="1"/>
    <col min="8718" max="8960" width="9.125" style="306"/>
    <col min="8961" max="8961" width="12.875" style="306" customWidth="1"/>
    <col min="8962" max="8972" width="9.75" style="306" customWidth="1"/>
    <col min="8973" max="8973" width="11.75" style="306" customWidth="1"/>
    <col min="8974" max="9216" width="9.125" style="306"/>
    <col min="9217" max="9217" width="12.875" style="306" customWidth="1"/>
    <col min="9218" max="9228" width="9.75" style="306" customWidth="1"/>
    <col min="9229" max="9229" width="11.75" style="306" customWidth="1"/>
    <col min="9230" max="9472" width="9.125" style="306"/>
    <col min="9473" max="9473" width="12.875" style="306" customWidth="1"/>
    <col min="9474" max="9484" width="9.75" style="306" customWidth="1"/>
    <col min="9485" max="9485" width="11.75" style="306" customWidth="1"/>
    <col min="9486" max="9728" width="9.125" style="306"/>
    <col min="9729" max="9729" width="12.875" style="306" customWidth="1"/>
    <col min="9730" max="9740" width="9.75" style="306" customWidth="1"/>
    <col min="9741" max="9741" width="11.75" style="306" customWidth="1"/>
    <col min="9742" max="9984" width="9.125" style="306"/>
    <col min="9985" max="9985" width="12.875" style="306" customWidth="1"/>
    <col min="9986" max="9996" width="9.75" style="306" customWidth="1"/>
    <col min="9997" max="9997" width="11.75" style="306" customWidth="1"/>
    <col min="9998" max="10240" width="9.125" style="306"/>
    <col min="10241" max="10241" width="12.875" style="306" customWidth="1"/>
    <col min="10242" max="10252" width="9.75" style="306" customWidth="1"/>
    <col min="10253" max="10253" width="11.75" style="306" customWidth="1"/>
    <col min="10254" max="10496" width="9.125" style="306"/>
    <col min="10497" max="10497" width="12.875" style="306" customWidth="1"/>
    <col min="10498" max="10508" width="9.75" style="306" customWidth="1"/>
    <col min="10509" max="10509" width="11.75" style="306" customWidth="1"/>
    <col min="10510" max="10752" width="9.125" style="306"/>
    <col min="10753" max="10753" width="12.875" style="306" customWidth="1"/>
    <col min="10754" max="10764" width="9.75" style="306" customWidth="1"/>
    <col min="10765" max="10765" width="11.75" style="306" customWidth="1"/>
    <col min="10766" max="11008" width="9.125" style="306"/>
    <col min="11009" max="11009" width="12.875" style="306" customWidth="1"/>
    <col min="11010" max="11020" width="9.75" style="306" customWidth="1"/>
    <col min="11021" max="11021" width="11.75" style="306" customWidth="1"/>
    <col min="11022" max="11264" width="9.125" style="306"/>
    <col min="11265" max="11265" width="12.875" style="306" customWidth="1"/>
    <col min="11266" max="11276" width="9.75" style="306" customWidth="1"/>
    <col min="11277" max="11277" width="11.75" style="306" customWidth="1"/>
    <col min="11278" max="11520" width="9.125" style="306"/>
    <col min="11521" max="11521" width="12.875" style="306" customWidth="1"/>
    <col min="11522" max="11532" width="9.75" style="306" customWidth="1"/>
    <col min="11533" max="11533" width="11.75" style="306" customWidth="1"/>
    <col min="11534" max="11776" width="9.125" style="306"/>
    <col min="11777" max="11777" width="12.875" style="306" customWidth="1"/>
    <col min="11778" max="11788" width="9.75" style="306" customWidth="1"/>
    <col min="11789" max="11789" width="11.75" style="306" customWidth="1"/>
    <col min="11790" max="12032" width="9.125" style="306"/>
    <col min="12033" max="12033" width="12.875" style="306" customWidth="1"/>
    <col min="12034" max="12044" width="9.75" style="306" customWidth="1"/>
    <col min="12045" max="12045" width="11.75" style="306" customWidth="1"/>
    <col min="12046" max="12288" width="9.125" style="306"/>
    <col min="12289" max="12289" width="12.875" style="306" customWidth="1"/>
    <col min="12290" max="12300" width="9.75" style="306" customWidth="1"/>
    <col min="12301" max="12301" width="11.75" style="306" customWidth="1"/>
    <col min="12302" max="12544" width="9.125" style="306"/>
    <col min="12545" max="12545" width="12.875" style="306" customWidth="1"/>
    <col min="12546" max="12556" width="9.75" style="306" customWidth="1"/>
    <col min="12557" max="12557" width="11.75" style="306" customWidth="1"/>
    <col min="12558" max="12800" width="9.125" style="306"/>
    <col min="12801" max="12801" width="12.875" style="306" customWidth="1"/>
    <col min="12802" max="12812" width="9.75" style="306" customWidth="1"/>
    <col min="12813" max="12813" width="11.75" style="306" customWidth="1"/>
    <col min="12814" max="13056" width="9.125" style="306"/>
    <col min="13057" max="13057" width="12.875" style="306" customWidth="1"/>
    <col min="13058" max="13068" width="9.75" style="306" customWidth="1"/>
    <col min="13069" max="13069" width="11.75" style="306" customWidth="1"/>
    <col min="13070" max="13312" width="9.125" style="306"/>
    <col min="13313" max="13313" width="12.875" style="306" customWidth="1"/>
    <col min="13314" max="13324" width="9.75" style="306" customWidth="1"/>
    <col min="13325" max="13325" width="11.75" style="306" customWidth="1"/>
    <col min="13326" max="13568" width="9.125" style="306"/>
    <col min="13569" max="13569" width="12.875" style="306" customWidth="1"/>
    <col min="13570" max="13580" width="9.75" style="306" customWidth="1"/>
    <col min="13581" max="13581" width="11.75" style="306" customWidth="1"/>
    <col min="13582" max="13824" width="9.125" style="306"/>
    <col min="13825" max="13825" width="12.875" style="306" customWidth="1"/>
    <col min="13826" max="13836" width="9.75" style="306" customWidth="1"/>
    <col min="13837" max="13837" width="11.75" style="306" customWidth="1"/>
    <col min="13838" max="14080" width="9.125" style="306"/>
    <col min="14081" max="14081" width="12.875" style="306" customWidth="1"/>
    <col min="14082" max="14092" width="9.75" style="306" customWidth="1"/>
    <col min="14093" max="14093" width="11.75" style="306" customWidth="1"/>
    <col min="14094" max="14336" width="9.125" style="306"/>
    <col min="14337" max="14337" width="12.875" style="306" customWidth="1"/>
    <col min="14338" max="14348" width="9.75" style="306" customWidth="1"/>
    <col min="14349" max="14349" width="11.75" style="306" customWidth="1"/>
    <col min="14350" max="14592" width="9.125" style="306"/>
    <col min="14593" max="14593" width="12.875" style="306" customWidth="1"/>
    <col min="14594" max="14604" width="9.75" style="306" customWidth="1"/>
    <col min="14605" max="14605" width="11.75" style="306" customWidth="1"/>
    <col min="14606" max="14848" width="9.125" style="306"/>
    <col min="14849" max="14849" width="12.875" style="306" customWidth="1"/>
    <col min="14850" max="14860" width="9.75" style="306" customWidth="1"/>
    <col min="14861" max="14861" width="11.75" style="306" customWidth="1"/>
    <col min="14862" max="15104" width="9.125" style="306"/>
    <col min="15105" max="15105" width="12.875" style="306" customWidth="1"/>
    <col min="15106" max="15116" width="9.75" style="306" customWidth="1"/>
    <col min="15117" max="15117" width="11.75" style="306" customWidth="1"/>
    <col min="15118" max="15360" width="9.125" style="306"/>
    <col min="15361" max="15361" width="12.875" style="306" customWidth="1"/>
    <col min="15362" max="15372" width="9.75" style="306" customWidth="1"/>
    <col min="15373" max="15373" width="11.75" style="306" customWidth="1"/>
    <col min="15374" max="15616" width="9.125" style="306"/>
    <col min="15617" max="15617" width="12.875" style="306" customWidth="1"/>
    <col min="15618" max="15628" width="9.75" style="306" customWidth="1"/>
    <col min="15629" max="15629" width="11.75" style="306" customWidth="1"/>
    <col min="15630" max="15872" width="9.125" style="306"/>
    <col min="15873" max="15873" width="12.875" style="306" customWidth="1"/>
    <col min="15874" max="15884" width="9.75" style="306" customWidth="1"/>
    <col min="15885" max="15885" width="11.75" style="306" customWidth="1"/>
    <col min="15886" max="16128" width="9.125" style="306"/>
    <col min="16129" max="16129" width="12.875" style="306" customWidth="1"/>
    <col min="16130" max="16140" width="9.75" style="306" customWidth="1"/>
    <col min="16141" max="16141" width="11.75" style="306" customWidth="1"/>
    <col min="16142" max="16384" width="9.125" style="306"/>
  </cols>
  <sheetData>
    <row r="1" spans="1:13" ht="18.75" customHeight="1">
      <c r="A1" s="364" t="s">
        <v>150</v>
      </c>
      <c r="B1" s="364"/>
      <c r="C1" s="364"/>
      <c r="D1" s="364"/>
      <c r="E1" s="364"/>
      <c r="F1" s="364"/>
      <c r="G1" s="364"/>
      <c r="H1" s="364"/>
      <c r="I1" s="364"/>
      <c r="J1" s="364"/>
      <c r="K1" s="364"/>
      <c r="L1" s="364"/>
      <c r="M1" s="364"/>
    </row>
    <row r="2" spans="1:13" ht="22.5" customHeight="1" thickBot="1">
      <c r="A2" s="365" t="s">
        <v>454</v>
      </c>
      <c r="B2" s="365"/>
      <c r="C2" s="365"/>
      <c r="D2" s="365"/>
      <c r="E2" s="365"/>
      <c r="F2" s="365"/>
      <c r="G2" s="365"/>
      <c r="H2" s="365"/>
      <c r="I2" s="365"/>
      <c r="J2" s="365"/>
      <c r="K2" s="365"/>
      <c r="L2" s="365"/>
      <c r="M2" s="365"/>
    </row>
    <row r="3" spans="1:13" ht="27" customHeight="1" thickTop="1">
      <c r="A3" s="363" t="s">
        <v>1</v>
      </c>
      <c r="B3" s="373" t="s">
        <v>422</v>
      </c>
      <c r="C3" s="373"/>
      <c r="D3" s="373"/>
      <c r="E3" s="373"/>
      <c r="F3" s="373"/>
      <c r="G3" s="373"/>
      <c r="H3" s="373"/>
      <c r="I3" s="373"/>
      <c r="J3" s="373"/>
      <c r="K3" s="373"/>
      <c r="L3" s="373"/>
      <c r="M3" s="363" t="s">
        <v>27</v>
      </c>
    </row>
    <row r="4" spans="1:13" ht="33.75" customHeight="1">
      <c r="A4" s="374"/>
      <c r="B4" s="307" t="s">
        <v>47</v>
      </c>
      <c r="C4" s="87" t="s">
        <v>211</v>
      </c>
      <c r="D4" s="87" t="s">
        <v>212</v>
      </c>
      <c r="E4" s="87" t="s">
        <v>213</v>
      </c>
      <c r="F4" s="307" t="s">
        <v>46</v>
      </c>
      <c r="G4" s="87" t="s">
        <v>48</v>
      </c>
      <c r="H4" s="87" t="s">
        <v>49</v>
      </c>
      <c r="I4" s="87" t="s">
        <v>50</v>
      </c>
      <c r="J4" s="87" t="s">
        <v>51</v>
      </c>
      <c r="K4" s="87" t="s">
        <v>52</v>
      </c>
      <c r="L4" s="87" t="s">
        <v>33</v>
      </c>
      <c r="M4" s="374"/>
    </row>
    <row r="5" spans="1:13" ht="21.95" customHeight="1">
      <c r="A5" s="45" t="s">
        <v>9</v>
      </c>
      <c r="B5" s="53">
        <v>3.4314716513805168</v>
      </c>
      <c r="C5" s="53">
        <v>0</v>
      </c>
      <c r="D5" s="53">
        <v>0</v>
      </c>
      <c r="E5" s="53">
        <v>0</v>
      </c>
      <c r="F5" s="53">
        <v>59.477430656625252</v>
      </c>
      <c r="G5" s="53">
        <v>5.4030939238215199</v>
      </c>
      <c r="H5" s="53">
        <v>0</v>
      </c>
      <c r="I5" s="105" t="s">
        <v>245</v>
      </c>
      <c r="J5" s="53">
        <v>30.494678514535519</v>
      </c>
      <c r="K5" s="53">
        <v>0</v>
      </c>
      <c r="L5" s="53">
        <v>1.1907849124905399</v>
      </c>
      <c r="M5" s="53">
        <v>100</v>
      </c>
    </row>
    <row r="6" spans="1:13" ht="21.95" customHeight="1">
      <c r="A6" s="86" t="s">
        <v>10</v>
      </c>
      <c r="B6" s="105" t="s">
        <v>245</v>
      </c>
      <c r="C6" s="105">
        <v>99.970017748769536</v>
      </c>
      <c r="D6" s="105">
        <v>0</v>
      </c>
      <c r="E6" s="105">
        <v>0</v>
      </c>
      <c r="F6" s="105">
        <v>2.5808992803596359E-3</v>
      </c>
      <c r="G6" s="105">
        <v>6.849089485293355E-4</v>
      </c>
      <c r="H6" s="105" t="s">
        <v>245</v>
      </c>
      <c r="I6" s="105">
        <v>0</v>
      </c>
      <c r="J6" s="105">
        <v>0</v>
      </c>
      <c r="K6" s="105">
        <v>0</v>
      </c>
      <c r="L6" s="105" t="s">
        <v>245</v>
      </c>
      <c r="M6" s="105">
        <v>100</v>
      </c>
    </row>
    <row r="7" spans="1:13" ht="21.95" customHeight="1">
      <c r="A7" s="86" t="s">
        <v>11</v>
      </c>
      <c r="B7" s="105" t="s">
        <v>245</v>
      </c>
      <c r="C7" s="105">
        <v>68.10009285599125</v>
      </c>
      <c r="D7" s="105">
        <v>0</v>
      </c>
      <c r="E7" s="105">
        <v>0</v>
      </c>
      <c r="F7" s="105" t="s">
        <v>245</v>
      </c>
      <c r="G7" s="105">
        <v>7.2608253588477877E-3</v>
      </c>
      <c r="H7" s="105">
        <v>31.846687166454384</v>
      </c>
      <c r="I7" s="105">
        <v>0</v>
      </c>
      <c r="J7" s="105" t="s">
        <v>245</v>
      </c>
      <c r="K7" s="105">
        <v>0</v>
      </c>
      <c r="L7" s="105" t="s">
        <v>245</v>
      </c>
      <c r="M7" s="105">
        <v>100</v>
      </c>
    </row>
    <row r="8" spans="1:13" ht="21.95" customHeight="1">
      <c r="A8" s="86" t="s">
        <v>12</v>
      </c>
      <c r="B8" s="105">
        <v>12.592697346324563</v>
      </c>
      <c r="C8" s="105">
        <v>0.40678097095472876</v>
      </c>
      <c r="D8" s="105">
        <v>0</v>
      </c>
      <c r="E8" s="105">
        <v>0</v>
      </c>
      <c r="F8" s="105">
        <v>10.797691523128556</v>
      </c>
      <c r="G8" s="105">
        <v>0.30400659729259416</v>
      </c>
      <c r="H8" s="105">
        <v>0</v>
      </c>
      <c r="I8" s="105">
        <v>0</v>
      </c>
      <c r="J8" s="105">
        <v>0</v>
      </c>
      <c r="K8" s="105" t="s">
        <v>245</v>
      </c>
      <c r="L8" s="105">
        <v>75.895740331089712</v>
      </c>
      <c r="M8" s="105">
        <v>100</v>
      </c>
    </row>
    <row r="9" spans="1:13" ht="21.95" customHeight="1">
      <c r="A9" s="86" t="s">
        <v>13</v>
      </c>
      <c r="B9" s="105">
        <v>15.516535259853173</v>
      </c>
      <c r="C9" s="105">
        <v>0</v>
      </c>
      <c r="D9" s="105">
        <v>0</v>
      </c>
      <c r="E9" s="105">
        <v>0</v>
      </c>
      <c r="F9" s="105">
        <v>76.110483135540534</v>
      </c>
      <c r="G9" s="105">
        <v>5.1423788338688672</v>
      </c>
      <c r="H9" s="105">
        <v>0</v>
      </c>
      <c r="I9" s="105" t="s">
        <v>245</v>
      </c>
      <c r="J9" s="105">
        <v>2.8083379553895522</v>
      </c>
      <c r="K9" s="105">
        <v>0.39004693824854891</v>
      </c>
      <c r="L9" s="105" t="s">
        <v>245</v>
      </c>
      <c r="M9" s="105">
        <v>100</v>
      </c>
    </row>
    <row r="10" spans="1:13" ht="21.95" customHeight="1">
      <c r="A10" s="86" t="s">
        <v>14</v>
      </c>
      <c r="B10" s="105" t="s">
        <v>245</v>
      </c>
      <c r="C10" s="105">
        <v>0</v>
      </c>
      <c r="D10" s="105">
        <v>0</v>
      </c>
      <c r="E10" s="105">
        <v>0</v>
      </c>
      <c r="F10" s="105">
        <v>0</v>
      </c>
      <c r="G10" s="105" t="s">
        <v>245</v>
      </c>
      <c r="H10" s="105">
        <v>99.976384928033596</v>
      </c>
      <c r="I10" s="105">
        <v>0</v>
      </c>
      <c r="J10" s="105">
        <v>0</v>
      </c>
      <c r="K10" s="105" t="s">
        <v>245</v>
      </c>
      <c r="L10" s="105" t="s">
        <v>245</v>
      </c>
      <c r="M10" s="105">
        <v>100</v>
      </c>
    </row>
    <row r="11" spans="1:13" ht="21.95" customHeight="1">
      <c r="A11" s="86" t="s">
        <v>15</v>
      </c>
      <c r="B11" s="105">
        <v>1.4772724792630096</v>
      </c>
      <c r="C11" s="105">
        <v>0</v>
      </c>
      <c r="D11" s="105">
        <v>27.850656049948562</v>
      </c>
      <c r="E11" s="105">
        <v>0</v>
      </c>
      <c r="F11" s="105" t="s">
        <v>245</v>
      </c>
      <c r="G11" s="105">
        <v>0.46570083714947846</v>
      </c>
      <c r="H11" s="105">
        <v>0</v>
      </c>
      <c r="I11" s="105">
        <v>0</v>
      </c>
      <c r="J11" s="105">
        <v>0</v>
      </c>
      <c r="K11" s="105">
        <v>0</v>
      </c>
      <c r="L11" s="105">
        <v>70.19937282294903</v>
      </c>
      <c r="M11" s="105">
        <v>100</v>
      </c>
    </row>
    <row r="12" spans="1:13" ht="21.95" customHeight="1">
      <c r="A12" s="86" t="s">
        <v>16</v>
      </c>
      <c r="B12" s="105">
        <v>2.8053401707982246</v>
      </c>
      <c r="C12" s="105">
        <v>96.548203435882783</v>
      </c>
      <c r="D12" s="105" t="s">
        <v>245</v>
      </c>
      <c r="E12" s="105">
        <v>0</v>
      </c>
      <c r="F12" s="105" t="s">
        <v>245</v>
      </c>
      <c r="G12" s="105">
        <v>0.11023618799282738</v>
      </c>
      <c r="H12" s="105">
        <v>0</v>
      </c>
      <c r="I12" s="105" t="s">
        <v>245</v>
      </c>
      <c r="J12" s="105">
        <v>0</v>
      </c>
      <c r="K12" s="105" t="s">
        <v>245</v>
      </c>
      <c r="L12" s="105">
        <v>0.48587513860538067</v>
      </c>
      <c r="M12" s="105">
        <v>100</v>
      </c>
    </row>
    <row r="13" spans="1:13" ht="21.95" customHeight="1">
      <c r="A13" s="86" t="s">
        <v>17</v>
      </c>
      <c r="B13" s="105" t="s">
        <v>245</v>
      </c>
      <c r="C13" s="105">
        <v>0</v>
      </c>
      <c r="D13" s="105">
        <v>99.98679000141702</v>
      </c>
      <c r="E13" s="105">
        <v>0</v>
      </c>
      <c r="F13" s="105" t="s">
        <v>245</v>
      </c>
      <c r="G13" s="105" t="s">
        <v>245</v>
      </c>
      <c r="H13" s="105">
        <v>0</v>
      </c>
      <c r="I13" s="105">
        <v>0</v>
      </c>
      <c r="J13" s="105">
        <v>0</v>
      </c>
      <c r="K13" s="105" t="s">
        <v>245</v>
      </c>
      <c r="L13" s="105">
        <v>0</v>
      </c>
      <c r="M13" s="105">
        <v>100</v>
      </c>
    </row>
    <row r="14" spans="1:13" ht="21.95" customHeight="1">
      <c r="A14" s="86" t="s">
        <v>18</v>
      </c>
      <c r="B14" s="105">
        <v>57.035324218854711</v>
      </c>
      <c r="C14" s="105">
        <v>0</v>
      </c>
      <c r="D14" s="105">
        <v>23.155643739935286</v>
      </c>
      <c r="E14" s="105">
        <v>0</v>
      </c>
      <c r="F14" s="105">
        <v>5.285267534070635</v>
      </c>
      <c r="G14" s="105">
        <v>0.91854704402433729</v>
      </c>
      <c r="H14" s="105">
        <v>0</v>
      </c>
      <c r="I14" s="105" t="s">
        <v>245</v>
      </c>
      <c r="J14" s="105">
        <v>0</v>
      </c>
      <c r="K14" s="105">
        <v>0.49064030987199031</v>
      </c>
      <c r="L14" s="105">
        <v>13.112838578396326</v>
      </c>
      <c r="M14" s="105">
        <v>100</v>
      </c>
    </row>
    <row r="15" spans="1:13" ht="21.95" customHeight="1">
      <c r="A15" s="86" t="s">
        <v>19</v>
      </c>
      <c r="B15" s="105">
        <v>0.22220391111163967</v>
      </c>
      <c r="C15" s="105">
        <v>98.381498397235106</v>
      </c>
      <c r="D15" s="105">
        <v>0</v>
      </c>
      <c r="E15" s="105">
        <v>0</v>
      </c>
      <c r="F15" s="105">
        <v>0.25815834306347052</v>
      </c>
      <c r="G15" s="105">
        <v>1.1381393485897919</v>
      </c>
      <c r="H15" s="105">
        <v>0</v>
      </c>
      <c r="I15" s="105">
        <v>0</v>
      </c>
      <c r="J15" s="105">
        <v>0</v>
      </c>
      <c r="K15" s="105">
        <v>0</v>
      </c>
      <c r="L15" s="105">
        <v>0</v>
      </c>
      <c r="M15" s="105">
        <v>100</v>
      </c>
    </row>
    <row r="16" spans="1:13" ht="21.95" customHeight="1">
      <c r="A16" s="86" t="s">
        <v>20</v>
      </c>
      <c r="B16" s="105">
        <v>1.1275007198482212</v>
      </c>
      <c r="C16" s="105">
        <v>98.57695060852889</v>
      </c>
      <c r="D16" s="105">
        <v>0</v>
      </c>
      <c r="E16" s="105">
        <v>0</v>
      </c>
      <c r="F16" s="105">
        <v>0.18952402540359772</v>
      </c>
      <c r="G16" s="105" t="s">
        <v>245</v>
      </c>
      <c r="H16" s="105">
        <v>0</v>
      </c>
      <c r="I16" s="105">
        <v>7.4644015155548596E-2</v>
      </c>
      <c r="J16" s="105">
        <v>0</v>
      </c>
      <c r="K16" s="105" t="s">
        <v>245</v>
      </c>
      <c r="L16" s="105" t="s">
        <v>245</v>
      </c>
      <c r="M16" s="105">
        <v>100</v>
      </c>
    </row>
    <row r="17" spans="1:13" ht="21.95" customHeight="1">
      <c r="A17" s="86" t="s">
        <v>21</v>
      </c>
      <c r="B17" s="105">
        <v>0.77426084358878833</v>
      </c>
      <c r="C17" s="105">
        <v>0</v>
      </c>
      <c r="D17" s="105">
        <v>96.24505496674341</v>
      </c>
      <c r="E17" s="105">
        <v>0</v>
      </c>
      <c r="F17" s="105">
        <v>2.4192642754643909</v>
      </c>
      <c r="G17" s="105">
        <v>0.1041081349239779</v>
      </c>
      <c r="H17" s="105">
        <v>0</v>
      </c>
      <c r="I17" s="105" t="s">
        <v>245</v>
      </c>
      <c r="J17" s="105">
        <v>0</v>
      </c>
      <c r="K17" s="105" t="s">
        <v>245</v>
      </c>
      <c r="L17" s="105">
        <v>0.45000172264269783</v>
      </c>
      <c r="M17" s="105">
        <v>100</v>
      </c>
    </row>
    <row r="18" spans="1:13" ht="21.95" customHeight="1">
      <c r="A18" s="86" t="s">
        <v>22</v>
      </c>
      <c r="B18" s="105">
        <v>5.3850885843933556</v>
      </c>
      <c r="C18" s="105">
        <v>0</v>
      </c>
      <c r="D18" s="105">
        <v>65.268026899636894</v>
      </c>
      <c r="E18" s="105">
        <v>0</v>
      </c>
      <c r="F18" s="105">
        <v>0.94157098678034312</v>
      </c>
      <c r="G18" s="105">
        <v>28.344634510041328</v>
      </c>
      <c r="H18" s="105">
        <v>0</v>
      </c>
      <c r="I18" s="105">
        <v>0</v>
      </c>
      <c r="J18" s="105">
        <v>0</v>
      </c>
      <c r="K18" s="105">
        <v>6.067901914806656E-2</v>
      </c>
      <c r="L18" s="105">
        <v>0</v>
      </c>
      <c r="M18" s="105">
        <v>100</v>
      </c>
    </row>
    <row r="19" spans="1:13" ht="21.95" customHeight="1">
      <c r="A19" s="86" t="s">
        <v>23</v>
      </c>
      <c r="B19" s="111">
        <v>2.6515580247434625</v>
      </c>
      <c r="C19" s="111">
        <v>0</v>
      </c>
      <c r="D19" s="111">
        <v>17.302534775710811</v>
      </c>
      <c r="E19" s="111">
        <v>0</v>
      </c>
      <c r="F19" s="111">
        <v>66.099844801820169</v>
      </c>
      <c r="G19" s="111">
        <v>12.676852066783178</v>
      </c>
      <c r="H19" s="111">
        <v>0</v>
      </c>
      <c r="I19" s="111">
        <v>0</v>
      </c>
      <c r="J19" s="53">
        <v>0</v>
      </c>
      <c r="K19" s="53">
        <v>1.2692103309423732</v>
      </c>
      <c r="L19" s="53">
        <v>0</v>
      </c>
      <c r="M19" s="105">
        <v>100</v>
      </c>
    </row>
    <row r="20" spans="1:13" ht="21.95" customHeight="1">
      <c r="A20" s="86" t="s">
        <v>24</v>
      </c>
      <c r="B20" s="105" t="s">
        <v>245</v>
      </c>
      <c r="C20" s="112">
        <v>0.38091553476800244</v>
      </c>
      <c r="D20" s="112">
        <v>99.576724578212648</v>
      </c>
      <c r="E20" s="112">
        <v>0</v>
      </c>
      <c r="F20" s="105" t="s">
        <v>245</v>
      </c>
      <c r="G20" s="105" t="s">
        <v>245</v>
      </c>
      <c r="H20" s="112">
        <v>0</v>
      </c>
      <c r="I20" s="112">
        <v>0</v>
      </c>
      <c r="J20" s="112">
        <v>0</v>
      </c>
      <c r="K20" s="105" t="s">
        <v>245</v>
      </c>
      <c r="L20" s="105" t="s">
        <v>245</v>
      </c>
      <c r="M20" s="105">
        <v>100</v>
      </c>
    </row>
    <row r="21" spans="1:13" ht="21.95" customHeight="1">
      <c r="A21" s="86" t="s">
        <v>25</v>
      </c>
      <c r="B21" s="105">
        <v>36.893201930812552</v>
      </c>
      <c r="C21" s="105">
        <v>12.361222847948513</v>
      </c>
      <c r="D21" s="105">
        <v>0</v>
      </c>
      <c r="E21" s="105">
        <v>0</v>
      </c>
      <c r="F21" s="105">
        <v>0</v>
      </c>
      <c r="G21" s="105">
        <v>38.925181013676578</v>
      </c>
      <c r="H21" s="105">
        <v>2.0615446500402252</v>
      </c>
      <c r="I21" s="105" t="s">
        <v>245</v>
      </c>
      <c r="J21" s="105">
        <v>0</v>
      </c>
      <c r="K21" s="105">
        <v>9.755832662912308</v>
      </c>
      <c r="L21" s="105">
        <v>0</v>
      </c>
      <c r="M21" s="105">
        <v>100</v>
      </c>
    </row>
    <row r="22" spans="1:13" ht="21.95" customHeight="1">
      <c r="A22" s="45" t="s">
        <v>26</v>
      </c>
      <c r="B22" s="53">
        <v>2.1722498547384967</v>
      </c>
      <c r="C22" s="53">
        <v>0</v>
      </c>
      <c r="D22" s="53">
        <v>0</v>
      </c>
      <c r="E22" s="53">
        <v>97.670467507283348</v>
      </c>
      <c r="F22" s="105" t="s">
        <v>245</v>
      </c>
      <c r="G22" s="53">
        <v>7.152714849253404E-2</v>
      </c>
      <c r="H22" s="53">
        <v>0</v>
      </c>
      <c r="I22" s="53">
        <v>0</v>
      </c>
      <c r="J22" s="53">
        <v>0</v>
      </c>
      <c r="K22" s="105" t="s">
        <v>245</v>
      </c>
      <c r="L22" s="105" t="s">
        <v>245</v>
      </c>
      <c r="M22" s="53">
        <v>100</v>
      </c>
    </row>
    <row r="23" spans="1:13" ht="21.95" customHeight="1" thickBot="1">
      <c r="A23" s="305" t="s">
        <v>27</v>
      </c>
      <c r="B23" s="103">
        <v>9.553738816826568E-2</v>
      </c>
      <c r="C23" s="103">
        <v>52.531237174010748</v>
      </c>
      <c r="D23" s="103">
        <v>21.930665629317527</v>
      </c>
      <c r="E23" s="103">
        <v>1.6152135604019218</v>
      </c>
      <c r="F23" s="103" t="s">
        <v>245</v>
      </c>
      <c r="G23" s="103" t="s">
        <v>245</v>
      </c>
      <c r="H23" s="103">
        <v>23.582175501812028</v>
      </c>
      <c r="I23" s="103" t="s">
        <v>245</v>
      </c>
      <c r="J23" s="103" t="s">
        <v>245</v>
      </c>
      <c r="K23" s="103" t="s">
        <v>245</v>
      </c>
      <c r="L23" s="103">
        <v>0.17907118557023444</v>
      </c>
      <c r="M23" s="103">
        <v>100</v>
      </c>
    </row>
    <row r="24" spans="1:13" ht="10.5" customHeight="1" thickTop="1">
      <c r="A24" s="113"/>
    </row>
    <row r="25" spans="1:13" ht="18" customHeight="1">
      <c r="A25" s="375" t="s">
        <v>386</v>
      </c>
      <c r="B25" s="375"/>
      <c r="C25" s="375"/>
      <c r="D25" s="375"/>
      <c r="E25" s="375"/>
      <c r="F25" s="375"/>
      <c r="G25" s="375"/>
      <c r="H25" s="375"/>
      <c r="I25" s="375"/>
    </row>
    <row r="26" spans="1:13" ht="15" customHeight="1" thickBot="1"/>
    <row r="27" spans="1:13" ht="21.75" customHeight="1">
      <c r="A27" s="354" t="s">
        <v>437</v>
      </c>
      <c r="B27" s="354"/>
      <c r="C27" s="366">
        <v>76</v>
      </c>
      <c r="D27" s="366"/>
      <c r="E27" s="366"/>
      <c r="F27" s="366"/>
      <c r="G27" s="366"/>
      <c r="H27" s="366"/>
      <c r="I27" s="366"/>
      <c r="J27" s="366"/>
      <c r="K27" s="366"/>
      <c r="L27" s="366"/>
      <c r="M27" s="352"/>
    </row>
    <row r="32" spans="1:13">
      <c r="B32" s="108"/>
      <c r="C32" s="108"/>
      <c r="D32" s="108"/>
      <c r="E32" s="108"/>
      <c r="F32" s="301"/>
      <c r="G32" s="301"/>
      <c r="H32" s="301"/>
    </row>
  </sheetData>
  <mergeCells count="7">
    <mergeCell ref="C27:L27"/>
    <mergeCell ref="A25:I25"/>
    <mergeCell ref="A1:M1"/>
    <mergeCell ref="A2:M2"/>
    <mergeCell ref="A3:A4"/>
    <mergeCell ref="B3:L3"/>
    <mergeCell ref="M3:M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sheetPr>
    <tabColor rgb="FF92D050"/>
  </sheetPr>
  <dimension ref="A1:M27"/>
  <sheetViews>
    <sheetView rightToLeft="1" view="pageBreakPreview" zoomScaleSheetLayoutView="100" workbookViewId="0">
      <selection activeCell="A2" sqref="A2:M2"/>
    </sheetView>
  </sheetViews>
  <sheetFormatPr defaultRowHeight="14.25"/>
  <cols>
    <col min="1" max="1" width="12.875" style="75" customWidth="1"/>
    <col min="2" max="12" width="9.75" style="75" customWidth="1"/>
    <col min="13" max="13" width="11.75" style="75" customWidth="1"/>
    <col min="14" max="256" width="9.125" style="75"/>
    <col min="257" max="257" width="12.875" style="75" customWidth="1"/>
    <col min="258" max="268" width="9.75" style="75" customWidth="1"/>
    <col min="269" max="269" width="11.75" style="75" customWidth="1"/>
    <col min="270" max="512" width="9.125" style="75"/>
    <col min="513" max="513" width="12.875" style="75" customWidth="1"/>
    <col min="514" max="524" width="9.75" style="75" customWidth="1"/>
    <col min="525" max="525" width="11.75" style="75" customWidth="1"/>
    <col min="526" max="768" width="9.125" style="75"/>
    <col min="769" max="769" width="12.875" style="75" customWidth="1"/>
    <col min="770" max="780" width="9.75" style="75" customWidth="1"/>
    <col min="781" max="781" width="11.75" style="75" customWidth="1"/>
    <col min="782" max="1024" width="9.125" style="75"/>
    <col min="1025" max="1025" width="12.875" style="75" customWidth="1"/>
    <col min="1026" max="1036" width="9.75" style="75" customWidth="1"/>
    <col min="1037" max="1037" width="11.75" style="75" customWidth="1"/>
    <col min="1038" max="1280" width="9.125" style="75"/>
    <col min="1281" max="1281" width="12.875" style="75" customWidth="1"/>
    <col min="1282" max="1292" width="9.75" style="75" customWidth="1"/>
    <col min="1293" max="1293" width="11.75" style="75" customWidth="1"/>
    <col min="1294" max="1536" width="9.125" style="75"/>
    <col min="1537" max="1537" width="12.875" style="75" customWidth="1"/>
    <col min="1538" max="1548" width="9.75" style="75" customWidth="1"/>
    <col min="1549" max="1549" width="11.75" style="75" customWidth="1"/>
    <col min="1550" max="1792" width="9.125" style="75"/>
    <col min="1793" max="1793" width="12.875" style="75" customWidth="1"/>
    <col min="1794" max="1804" width="9.75" style="75" customWidth="1"/>
    <col min="1805" max="1805" width="11.75" style="75" customWidth="1"/>
    <col min="1806" max="2048" width="9.125" style="75"/>
    <col min="2049" max="2049" width="12.875" style="75" customWidth="1"/>
    <col min="2050" max="2060" width="9.75" style="75" customWidth="1"/>
    <col min="2061" max="2061" width="11.75" style="75" customWidth="1"/>
    <col min="2062" max="2304" width="9.125" style="75"/>
    <col min="2305" max="2305" width="12.875" style="75" customWidth="1"/>
    <col min="2306" max="2316" width="9.75" style="75" customWidth="1"/>
    <col min="2317" max="2317" width="11.75" style="75" customWidth="1"/>
    <col min="2318" max="2560" width="9.125" style="75"/>
    <col min="2561" max="2561" width="12.875" style="75" customWidth="1"/>
    <col min="2562" max="2572" width="9.75" style="75" customWidth="1"/>
    <col min="2573" max="2573" width="11.75" style="75" customWidth="1"/>
    <col min="2574" max="2816" width="9.125" style="75"/>
    <col min="2817" max="2817" width="12.875" style="75" customWidth="1"/>
    <col min="2818" max="2828" width="9.75" style="75" customWidth="1"/>
    <col min="2829" max="2829" width="11.75" style="75" customWidth="1"/>
    <col min="2830" max="3072" width="9.125" style="75"/>
    <col min="3073" max="3073" width="12.875" style="75" customWidth="1"/>
    <col min="3074" max="3084" width="9.75" style="75" customWidth="1"/>
    <col min="3085" max="3085" width="11.75" style="75" customWidth="1"/>
    <col min="3086" max="3328" width="9.125" style="75"/>
    <col min="3329" max="3329" width="12.875" style="75" customWidth="1"/>
    <col min="3330" max="3340" width="9.75" style="75" customWidth="1"/>
    <col min="3341" max="3341" width="11.75" style="75" customWidth="1"/>
    <col min="3342" max="3584" width="9.125" style="75"/>
    <col min="3585" max="3585" width="12.875" style="75" customWidth="1"/>
    <col min="3586" max="3596" width="9.75" style="75" customWidth="1"/>
    <col min="3597" max="3597" width="11.75" style="75" customWidth="1"/>
    <col min="3598" max="3840" width="9.125" style="75"/>
    <col min="3841" max="3841" width="12.875" style="75" customWidth="1"/>
    <col min="3842" max="3852" width="9.75" style="75" customWidth="1"/>
    <col min="3853" max="3853" width="11.75" style="75" customWidth="1"/>
    <col min="3854" max="4096" width="9.125" style="75"/>
    <col min="4097" max="4097" width="12.875" style="75" customWidth="1"/>
    <col min="4098" max="4108" width="9.75" style="75" customWidth="1"/>
    <col min="4109" max="4109" width="11.75" style="75" customWidth="1"/>
    <col min="4110" max="4352" width="9.125" style="75"/>
    <col min="4353" max="4353" width="12.875" style="75" customWidth="1"/>
    <col min="4354" max="4364" width="9.75" style="75" customWidth="1"/>
    <col min="4365" max="4365" width="11.75" style="75" customWidth="1"/>
    <col min="4366" max="4608" width="9.125" style="75"/>
    <col min="4609" max="4609" width="12.875" style="75" customWidth="1"/>
    <col min="4610" max="4620" width="9.75" style="75" customWidth="1"/>
    <col min="4621" max="4621" width="11.75" style="75" customWidth="1"/>
    <col min="4622" max="4864" width="9.125" style="75"/>
    <col min="4865" max="4865" width="12.875" style="75" customWidth="1"/>
    <col min="4866" max="4876" width="9.75" style="75" customWidth="1"/>
    <col min="4877" max="4877" width="11.75" style="75" customWidth="1"/>
    <col min="4878" max="5120" width="9.125" style="75"/>
    <col min="5121" max="5121" width="12.875" style="75" customWidth="1"/>
    <col min="5122" max="5132" width="9.75" style="75" customWidth="1"/>
    <col min="5133" max="5133" width="11.75" style="75" customWidth="1"/>
    <col min="5134" max="5376" width="9.125" style="75"/>
    <col min="5377" max="5377" width="12.875" style="75" customWidth="1"/>
    <col min="5378" max="5388" width="9.75" style="75" customWidth="1"/>
    <col min="5389" max="5389" width="11.75" style="75" customWidth="1"/>
    <col min="5390" max="5632" width="9.125" style="75"/>
    <col min="5633" max="5633" width="12.875" style="75" customWidth="1"/>
    <col min="5634" max="5644" width="9.75" style="75" customWidth="1"/>
    <col min="5645" max="5645" width="11.75" style="75" customWidth="1"/>
    <col min="5646" max="5888" width="9.125" style="75"/>
    <col min="5889" max="5889" width="12.875" style="75" customWidth="1"/>
    <col min="5890" max="5900" width="9.75" style="75" customWidth="1"/>
    <col min="5901" max="5901" width="11.75" style="75" customWidth="1"/>
    <col min="5902" max="6144" width="9.125" style="75"/>
    <col min="6145" max="6145" width="12.875" style="75" customWidth="1"/>
    <col min="6146" max="6156" width="9.75" style="75" customWidth="1"/>
    <col min="6157" max="6157" width="11.75" style="75" customWidth="1"/>
    <col min="6158" max="6400" width="9.125" style="75"/>
    <col min="6401" max="6401" width="12.875" style="75" customWidth="1"/>
    <col min="6402" max="6412" width="9.75" style="75" customWidth="1"/>
    <col min="6413" max="6413" width="11.75" style="75" customWidth="1"/>
    <col min="6414" max="6656" width="9.125" style="75"/>
    <col min="6657" max="6657" width="12.875" style="75" customWidth="1"/>
    <col min="6658" max="6668" width="9.75" style="75" customWidth="1"/>
    <col min="6669" max="6669" width="11.75" style="75" customWidth="1"/>
    <col min="6670" max="6912" width="9.125" style="75"/>
    <col min="6913" max="6913" width="12.875" style="75" customWidth="1"/>
    <col min="6914" max="6924" width="9.75" style="75" customWidth="1"/>
    <col min="6925" max="6925" width="11.75" style="75" customWidth="1"/>
    <col min="6926" max="7168" width="9.125" style="75"/>
    <col min="7169" max="7169" width="12.875" style="75" customWidth="1"/>
    <col min="7170" max="7180" width="9.75" style="75" customWidth="1"/>
    <col min="7181" max="7181" width="11.75" style="75" customWidth="1"/>
    <col min="7182" max="7424" width="9.125" style="75"/>
    <col min="7425" max="7425" width="12.875" style="75" customWidth="1"/>
    <col min="7426" max="7436" width="9.75" style="75" customWidth="1"/>
    <col min="7437" max="7437" width="11.75" style="75" customWidth="1"/>
    <col min="7438" max="7680" width="9.125" style="75"/>
    <col min="7681" max="7681" width="12.875" style="75" customWidth="1"/>
    <col min="7682" max="7692" width="9.75" style="75" customWidth="1"/>
    <col min="7693" max="7693" width="11.75" style="75" customWidth="1"/>
    <col min="7694" max="7936" width="9.125" style="75"/>
    <col min="7937" max="7937" width="12.875" style="75" customWidth="1"/>
    <col min="7938" max="7948" width="9.75" style="75" customWidth="1"/>
    <col min="7949" max="7949" width="11.75" style="75" customWidth="1"/>
    <col min="7950" max="8192" width="9.125" style="75"/>
    <col min="8193" max="8193" width="12.875" style="75" customWidth="1"/>
    <col min="8194" max="8204" width="9.75" style="75" customWidth="1"/>
    <col min="8205" max="8205" width="11.75" style="75" customWidth="1"/>
    <col min="8206" max="8448" width="9.125" style="75"/>
    <col min="8449" max="8449" width="12.875" style="75" customWidth="1"/>
    <col min="8450" max="8460" width="9.75" style="75" customWidth="1"/>
    <col min="8461" max="8461" width="11.75" style="75" customWidth="1"/>
    <col min="8462" max="8704" width="9.125" style="75"/>
    <col min="8705" max="8705" width="12.875" style="75" customWidth="1"/>
    <col min="8706" max="8716" width="9.75" style="75" customWidth="1"/>
    <col min="8717" max="8717" width="11.75" style="75" customWidth="1"/>
    <col min="8718" max="8960" width="9.125" style="75"/>
    <col min="8961" max="8961" width="12.875" style="75" customWidth="1"/>
    <col min="8962" max="8972" width="9.75" style="75" customWidth="1"/>
    <col min="8973" max="8973" width="11.75" style="75" customWidth="1"/>
    <col min="8974" max="9216" width="9.125" style="75"/>
    <col min="9217" max="9217" width="12.875" style="75" customWidth="1"/>
    <col min="9218" max="9228" width="9.75" style="75" customWidth="1"/>
    <col min="9229" max="9229" width="11.75" style="75" customWidth="1"/>
    <col min="9230" max="9472" width="9.125" style="75"/>
    <col min="9473" max="9473" width="12.875" style="75" customWidth="1"/>
    <col min="9474" max="9484" width="9.75" style="75" customWidth="1"/>
    <col min="9485" max="9485" width="11.75" style="75" customWidth="1"/>
    <col min="9486" max="9728" width="9.125" style="75"/>
    <col min="9729" max="9729" width="12.875" style="75" customWidth="1"/>
    <col min="9730" max="9740" width="9.75" style="75" customWidth="1"/>
    <col min="9741" max="9741" width="11.75" style="75" customWidth="1"/>
    <col min="9742" max="9984" width="9.125" style="75"/>
    <col min="9985" max="9985" width="12.875" style="75" customWidth="1"/>
    <col min="9986" max="9996" width="9.75" style="75" customWidth="1"/>
    <col min="9997" max="9997" width="11.75" style="75" customWidth="1"/>
    <col min="9998" max="10240" width="9.125" style="75"/>
    <col min="10241" max="10241" width="12.875" style="75" customWidth="1"/>
    <col min="10242" max="10252" width="9.75" style="75" customWidth="1"/>
    <col min="10253" max="10253" width="11.75" style="75" customWidth="1"/>
    <col min="10254" max="10496" width="9.125" style="75"/>
    <col min="10497" max="10497" width="12.875" style="75" customWidth="1"/>
    <col min="10498" max="10508" width="9.75" style="75" customWidth="1"/>
    <col min="10509" max="10509" width="11.75" style="75" customWidth="1"/>
    <col min="10510" max="10752" width="9.125" style="75"/>
    <col min="10753" max="10753" width="12.875" style="75" customWidth="1"/>
    <col min="10754" max="10764" width="9.75" style="75" customWidth="1"/>
    <col min="10765" max="10765" width="11.75" style="75" customWidth="1"/>
    <col min="10766" max="11008" width="9.125" style="75"/>
    <col min="11009" max="11009" width="12.875" style="75" customWidth="1"/>
    <col min="11010" max="11020" width="9.75" style="75" customWidth="1"/>
    <col min="11021" max="11021" width="11.75" style="75" customWidth="1"/>
    <col min="11022" max="11264" width="9.125" style="75"/>
    <col min="11265" max="11265" width="12.875" style="75" customWidth="1"/>
    <col min="11266" max="11276" width="9.75" style="75" customWidth="1"/>
    <col min="11277" max="11277" width="11.75" style="75" customWidth="1"/>
    <col min="11278" max="11520" width="9.125" style="75"/>
    <col min="11521" max="11521" width="12.875" style="75" customWidth="1"/>
    <col min="11522" max="11532" width="9.75" style="75" customWidth="1"/>
    <col min="11533" max="11533" width="11.75" style="75" customWidth="1"/>
    <col min="11534" max="11776" width="9.125" style="75"/>
    <col min="11777" max="11777" width="12.875" style="75" customWidth="1"/>
    <col min="11778" max="11788" width="9.75" style="75" customWidth="1"/>
    <col min="11789" max="11789" width="11.75" style="75" customWidth="1"/>
    <col min="11790" max="12032" width="9.125" style="75"/>
    <col min="12033" max="12033" width="12.875" style="75" customWidth="1"/>
    <col min="12034" max="12044" width="9.75" style="75" customWidth="1"/>
    <col min="12045" max="12045" width="11.75" style="75" customWidth="1"/>
    <col min="12046" max="12288" width="9.125" style="75"/>
    <col min="12289" max="12289" width="12.875" style="75" customWidth="1"/>
    <col min="12290" max="12300" width="9.75" style="75" customWidth="1"/>
    <col min="12301" max="12301" width="11.75" style="75" customWidth="1"/>
    <col min="12302" max="12544" width="9.125" style="75"/>
    <col min="12545" max="12545" width="12.875" style="75" customWidth="1"/>
    <col min="12546" max="12556" width="9.75" style="75" customWidth="1"/>
    <col min="12557" max="12557" width="11.75" style="75" customWidth="1"/>
    <col min="12558" max="12800" width="9.125" style="75"/>
    <col min="12801" max="12801" width="12.875" style="75" customWidth="1"/>
    <col min="12802" max="12812" width="9.75" style="75" customWidth="1"/>
    <col min="12813" max="12813" width="11.75" style="75" customWidth="1"/>
    <col min="12814" max="13056" width="9.125" style="75"/>
    <col min="13057" max="13057" width="12.875" style="75" customWidth="1"/>
    <col min="13058" max="13068" width="9.75" style="75" customWidth="1"/>
    <col min="13069" max="13069" width="11.75" style="75" customWidth="1"/>
    <col min="13070" max="13312" width="9.125" style="75"/>
    <col min="13313" max="13313" width="12.875" style="75" customWidth="1"/>
    <col min="13314" max="13324" width="9.75" style="75" customWidth="1"/>
    <col min="13325" max="13325" width="11.75" style="75" customWidth="1"/>
    <col min="13326" max="13568" width="9.125" style="75"/>
    <col min="13569" max="13569" width="12.875" style="75" customWidth="1"/>
    <col min="13570" max="13580" width="9.75" style="75" customWidth="1"/>
    <col min="13581" max="13581" width="11.75" style="75" customWidth="1"/>
    <col min="13582" max="13824" width="9.125" style="75"/>
    <col min="13825" max="13825" width="12.875" style="75" customWidth="1"/>
    <col min="13826" max="13836" width="9.75" style="75" customWidth="1"/>
    <col min="13837" max="13837" width="11.75" style="75" customWidth="1"/>
    <col min="13838" max="14080" width="9.125" style="75"/>
    <col min="14081" max="14081" width="12.875" style="75" customWidth="1"/>
    <col min="14082" max="14092" width="9.75" style="75" customWidth="1"/>
    <col min="14093" max="14093" width="11.75" style="75" customWidth="1"/>
    <col min="14094" max="14336" width="9.125" style="75"/>
    <col min="14337" max="14337" width="12.875" style="75" customWidth="1"/>
    <col min="14338" max="14348" width="9.75" style="75" customWidth="1"/>
    <col min="14349" max="14349" width="11.75" style="75" customWidth="1"/>
    <col min="14350" max="14592" width="9.125" style="75"/>
    <col min="14593" max="14593" width="12.875" style="75" customWidth="1"/>
    <col min="14594" max="14604" width="9.75" style="75" customWidth="1"/>
    <col min="14605" max="14605" width="11.75" style="75" customWidth="1"/>
    <col min="14606" max="14848" width="9.125" style="75"/>
    <col min="14849" max="14849" width="12.875" style="75" customWidth="1"/>
    <col min="14850" max="14860" width="9.75" style="75" customWidth="1"/>
    <col min="14861" max="14861" width="11.75" style="75" customWidth="1"/>
    <col min="14862" max="15104" width="9.125" style="75"/>
    <col min="15105" max="15105" width="12.875" style="75" customWidth="1"/>
    <col min="15106" max="15116" width="9.75" style="75" customWidth="1"/>
    <col min="15117" max="15117" width="11.75" style="75" customWidth="1"/>
    <col min="15118" max="15360" width="9.125" style="75"/>
    <col min="15361" max="15361" width="12.875" style="75" customWidth="1"/>
    <col min="15362" max="15372" width="9.75" style="75" customWidth="1"/>
    <col min="15373" max="15373" width="11.75" style="75" customWidth="1"/>
    <col min="15374" max="15616" width="9.125" style="75"/>
    <col min="15617" max="15617" width="12.875" style="75" customWidth="1"/>
    <col min="15618" max="15628" width="9.75" style="75" customWidth="1"/>
    <col min="15629" max="15629" width="11.75" style="75" customWidth="1"/>
    <col min="15630" max="15872" width="9.125" style="75"/>
    <col min="15873" max="15873" width="12.875" style="75" customWidth="1"/>
    <col min="15874" max="15884" width="9.75" style="75" customWidth="1"/>
    <col min="15885" max="15885" width="11.75" style="75" customWidth="1"/>
    <col min="15886" max="16128" width="9.125" style="75"/>
    <col min="16129" max="16129" width="12.875" style="75" customWidth="1"/>
    <col min="16130" max="16140" width="9.75" style="75" customWidth="1"/>
    <col min="16141" max="16141" width="11.75" style="75" customWidth="1"/>
    <col min="16142" max="16384" width="9.125" style="75"/>
  </cols>
  <sheetData>
    <row r="1" spans="1:13" ht="18.75" customHeight="1">
      <c r="A1" s="364" t="s">
        <v>151</v>
      </c>
      <c r="B1" s="364"/>
      <c r="C1" s="364"/>
      <c r="D1" s="364"/>
      <c r="E1" s="364"/>
      <c r="F1" s="364"/>
      <c r="G1" s="364"/>
      <c r="H1" s="364"/>
      <c r="I1" s="364"/>
      <c r="J1" s="364"/>
      <c r="K1" s="364"/>
      <c r="L1" s="364"/>
      <c r="M1" s="364"/>
    </row>
    <row r="2" spans="1:13" ht="22.5" customHeight="1" thickBot="1">
      <c r="A2" s="365" t="s">
        <v>455</v>
      </c>
      <c r="B2" s="365"/>
      <c r="C2" s="365"/>
      <c r="D2" s="365"/>
      <c r="E2" s="365"/>
      <c r="F2" s="365"/>
      <c r="G2" s="365"/>
      <c r="H2" s="365"/>
      <c r="I2" s="365"/>
      <c r="J2" s="365"/>
      <c r="K2" s="365"/>
      <c r="L2" s="365"/>
      <c r="M2" s="365"/>
    </row>
    <row r="3" spans="1:13" ht="27" customHeight="1" thickTop="1">
      <c r="A3" s="363" t="s">
        <v>1</v>
      </c>
      <c r="B3" s="373" t="s">
        <v>423</v>
      </c>
      <c r="C3" s="373"/>
      <c r="D3" s="373"/>
      <c r="E3" s="373"/>
      <c r="F3" s="373"/>
      <c r="G3" s="373"/>
      <c r="H3" s="373"/>
      <c r="I3" s="373"/>
      <c r="J3" s="373"/>
      <c r="K3" s="373"/>
      <c r="L3" s="373"/>
      <c r="M3" s="363" t="s">
        <v>27</v>
      </c>
    </row>
    <row r="4" spans="1:13" ht="33.75" customHeight="1">
      <c r="A4" s="374"/>
      <c r="B4" s="88" t="s">
        <v>47</v>
      </c>
      <c r="C4" s="87" t="s">
        <v>211</v>
      </c>
      <c r="D4" s="87" t="s">
        <v>212</v>
      </c>
      <c r="E4" s="87" t="s">
        <v>213</v>
      </c>
      <c r="F4" s="88" t="s">
        <v>46</v>
      </c>
      <c r="G4" s="87" t="s">
        <v>48</v>
      </c>
      <c r="H4" s="87" t="s">
        <v>49</v>
      </c>
      <c r="I4" s="87" t="s">
        <v>50</v>
      </c>
      <c r="J4" s="87" t="s">
        <v>51</v>
      </c>
      <c r="K4" s="87" t="s">
        <v>52</v>
      </c>
      <c r="L4" s="87" t="s">
        <v>33</v>
      </c>
      <c r="M4" s="374"/>
    </row>
    <row r="5" spans="1:13" ht="21.95" customHeight="1">
      <c r="A5" s="45" t="s">
        <v>9</v>
      </c>
      <c r="B5" s="53">
        <v>28.205128205128204</v>
      </c>
      <c r="C5" s="53">
        <v>0</v>
      </c>
      <c r="D5" s="53">
        <v>0</v>
      </c>
      <c r="E5" s="53">
        <v>0</v>
      </c>
      <c r="F5" s="53">
        <v>44.871794871794869</v>
      </c>
      <c r="G5" s="53">
        <v>21.794871794871796</v>
      </c>
      <c r="H5" s="53">
        <v>0</v>
      </c>
      <c r="I5" s="53">
        <v>1.2820512820512822</v>
      </c>
      <c r="J5" s="53">
        <v>2.5641025641025643</v>
      </c>
      <c r="K5" s="53">
        <v>0</v>
      </c>
      <c r="L5" s="53">
        <v>1.2820512820512822</v>
      </c>
      <c r="M5" s="53">
        <f t="shared" ref="M5:M23" si="0">SUM(B5:L5)</f>
        <v>100</v>
      </c>
    </row>
    <row r="6" spans="1:13" ht="21.95" customHeight="1">
      <c r="A6" s="86" t="s">
        <v>10</v>
      </c>
      <c r="B6" s="105">
        <v>37.037037037037038</v>
      </c>
      <c r="C6" s="105">
        <v>8.8888888888888893</v>
      </c>
      <c r="D6" s="105">
        <v>0</v>
      </c>
      <c r="E6" s="105">
        <v>0</v>
      </c>
      <c r="F6" s="105">
        <v>24.444444444444443</v>
      </c>
      <c r="G6" s="105">
        <v>25.185185185185187</v>
      </c>
      <c r="H6" s="105">
        <v>1.4814814814814814</v>
      </c>
      <c r="I6" s="105">
        <v>0</v>
      </c>
      <c r="J6" s="105">
        <v>0</v>
      </c>
      <c r="K6" s="105">
        <v>0</v>
      </c>
      <c r="L6" s="105">
        <v>2.9629629629629628</v>
      </c>
      <c r="M6" s="105">
        <f t="shared" si="0"/>
        <v>100</v>
      </c>
    </row>
    <row r="7" spans="1:13" ht="21.95" customHeight="1">
      <c r="A7" s="86" t="s">
        <v>11</v>
      </c>
      <c r="B7" s="105">
        <v>17.796610169491526</v>
      </c>
      <c r="C7" s="105">
        <v>1.271186440677966</v>
      </c>
      <c r="D7" s="105">
        <v>0</v>
      </c>
      <c r="E7" s="105">
        <v>0</v>
      </c>
      <c r="F7" s="105">
        <v>63.135593220338983</v>
      </c>
      <c r="G7" s="105">
        <v>16.101694915254239</v>
      </c>
      <c r="H7" s="105">
        <v>0.42372881355932202</v>
      </c>
      <c r="I7" s="105">
        <v>0</v>
      </c>
      <c r="J7" s="105">
        <v>0.84745762711864403</v>
      </c>
      <c r="K7" s="105">
        <v>0</v>
      </c>
      <c r="L7" s="105">
        <v>0.42372881355932202</v>
      </c>
      <c r="M7" s="105">
        <f t="shared" si="0"/>
        <v>100</v>
      </c>
    </row>
    <row r="8" spans="1:13" ht="21.95" customHeight="1">
      <c r="A8" s="86" t="s">
        <v>12</v>
      </c>
      <c r="B8" s="105">
        <v>45.454545454545453</v>
      </c>
      <c r="C8" s="105">
        <v>2.2727272727272729</v>
      </c>
      <c r="D8" s="105">
        <v>0</v>
      </c>
      <c r="E8" s="105">
        <v>0</v>
      </c>
      <c r="F8" s="105">
        <v>44.31818181818182</v>
      </c>
      <c r="G8" s="105">
        <v>3.4090909090909092</v>
      </c>
      <c r="H8" s="105">
        <v>0</v>
      </c>
      <c r="I8" s="105">
        <v>0</v>
      </c>
      <c r="J8" s="105">
        <v>0</v>
      </c>
      <c r="K8" s="105">
        <v>1.1363636363636365</v>
      </c>
      <c r="L8" s="105">
        <v>3.4090909090909092</v>
      </c>
      <c r="M8" s="105">
        <f t="shared" si="0"/>
        <v>100</v>
      </c>
    </row>
    <row r="9" spans="1:13" ht="21.95" customHeight="1">
      <c r="A9" s="86" t="s">
        <v>13</v>
      </c>
      <c r="B9" s="105">
        <v>26.5625</v>
      </c>
      <c r="C9" s="105">
        <v>0</v>
      </c>
      <c r="D9" s="105">
        <v>0</v>
      </c>
      <c r="E9" s="105">
        <v>0</v>
      </c>
      <c r="F9" s="105">
        <v>44.53125</v>
      </c>
      <c r="G9" s="105">
        <v>17.96875</v>
      </c>
      <c r="H9" s="105">
        <v>0</v>
      </c>
      <c r="I9" s="105">
        <v>8.59375</v>
      </c>
      <c r="J9" s="105">
        <v>0.78125</v>
      </c>
      <c r="K9" s="105">
        <v>0.78125</v>
      </c>
      <c r="L9" s="105">
        <v>0.78125</v>
      </c>
      <c r="M9" s="105">
        <f t="shared" si="0"/>
        <v>100</v>
      </c>
    </row>
    <row r="10" spans="1:13" ht="21.95" customHeight="1">
      <c r="A10" s="86" t="s">
        <v>14</v>
      </c>
      <c r="B10" s="105">
        <v>25.882352941176471</v>
      </c>
      <c r="C10" s="105">
        <v>0</v>
      </c>
      <c r="D10" s="105">
        <v>0</v>
      </c>
      <c r="E10" s="105">
        <v>0</v>
      </c>
      <c r="F10" s="105">
        <v>0</v>
      </c>
      <c r="G10" s="105">
        <v>67.058823529411768</v>
      </c>
      <c r="H10" s="105">
        <v>1.1764705882352942</v>
      </c>
      <c r="I10" s="105">
        <v>0</v>
      </c>
      <c r="J10" s="105">
        <v>0</v>
      </c>
      <c r="K10" s="105">
        <v>4.7058823529411766</v>
      </c>
      <c r="L10" s="105">
        <v>1.1764705882352942</v>
      </c>
      <c r="M10" s="105">
        <f t="shared" si="0"/>
        <v>99.999999999999986</v>
      </c>
    </row>
    <row r="11" spans="1:13" ht="21.95" customHeight="1">
      <c r="A11" s="86" t="s">
        <v>15</v>
      </c>
      <c r="B11" s="105">
        <v>42.553191489361701</v>
      </c>
      <c r="C11" s="105">
        <v>0</v>
      </c>
      <c r="D11" s="105">
        <v>8.5106382978723403</v>
      </c>
      <c r="E11" s="105">
        <v>0</v>
      </c>
      <c r="F11" s="105">
        <v>3.1914893617021276</v>
      </c>
      <c r="G11" s="105">
        <v>35.106382978723403</v>
      </c>
      <c r="H11" s="105">
        <v>0</v>
      </c>
      <c r="I11" s="105">
        <v>0</v>
      </c>
      <c r="J11" s="105">
        <v>0</v>
      </c>
      <c r="K11" s="105">
        <v>0</v>
      </c>
      <c r="L11" s="105">
        <v>10.638297872340425</v>
      </c>
      <c r="M11" s="105">
        <f t="shared" si="0"/>
        <v>100</v>
      </c>
    </row>
    <row r="12" spans="1:13" ht="21.95" customHeight="1">
      <c r="A12" s="86" t="s">
        <v>16</v>
      </c>
      <c r="B12" s="105">
        <v>66.525423728813564</v>
      </c>
      <c r="C12" s="105">
        <v>7.6271186440677967</v>
      </c>
      <c r="D12" s="105">
        <v>0.42372881355932202</v>
      </c>
      <c r="E12" s="105">
        <v>0</v>
      </c>
      <c r="F12" s="105">
        <v>5.5084745762711869</v>
      </c>
      <c r="G12" s="105">
        <v>10.169491525423728</v>
      </c>
      <c r="H12" s="105">
        <v>0</v>
      </c>
      <c r="I12" s="105">
        <v>0.42372881355932202</v>
      </c>
      <c r="J12" s="105">
        <v>0</v>
      </c>
      <c r="K12" s="105">
        <v>0.84745762711864403</v>
      </c>
      <c r="L12" s="105">
        <v>8.4745762711864412</v>
      </c>
      <c r="M12" s="105">
        <f t="shared" si="0"/>
        <v>99.999999999999986</v>
      </c>
    </row>
    <row r="13" spans="1:13" ht="21.95" customHeight="1">
      <c r="A13" s="86" t="s">
        <v>17</v>
      </c>
      <c r="B13" s="105">
        <v>48.314606741573037</v>
      </c>
      <c r="C13" s="105">
        <v>0</v>
      </c>
      <c r="D13" s="105">
        <v>26.966292134831459</v>
      </c>
      <c r="E13" s="105">
        <v>0</v>
      </c>
      <c r="F13" s="105">
        <v>3.3707865168539324</v>
      </c>
      <c r="G13" s="105">
        <v>16.853932584269664</v>
      </c>
      <c r="H13" s="105">
        <v>0</v>
      </c>
      <c r="I13" s="105">
        <v>0</v>
      </c>
      <c r="J13" s="105">
        <v>0</v>
      </c>
      <c r="K13" s="105">
        <v>4.4943820224719104</v>
      </c>
      <c r="L13" s="105">
        <v>0</v>
      </c>
      <c r="M13" s="105">
        <f t="shared" si="0"/>
        <v>100</v>
      </c>
    </row>
    <row r="14" spans="1:13" ht="21.95" customHeight="1">
      <c r="A14" s="86" t="s">
        <v>18</v>
      </c>
      <c r="B14" s="105">
        <v>29.411764705882351</v>
      </c>
      <c r="C14" s="105">
        <v>0</v>
      </c>
      <c r="D14" s="105">
        <v>10.294117647058824</v>
      </c>
      <c r="E14" s="105">
        <v>0</v>
      </c>
      <c r="F14" s="105">
        <v>5.882352941176471</v>
      </c>
      <c r="G14" s="105">
        <v>11.764705882352942</v>
      </c>
      <c r="H14" s="105">
        <v>0</v>
      </c>
      <c r="I14" s="105">
        <v>2.9411764705882355</v>
      </c>
      <c r="J14" s="105">
        <v>0</v>
      </c>
      <c r="K14" s="105">
        <v>35.294117647058826</v>
      </c>
      <c r="L14" s="105">
        <v>4.4117647058823533</v>
      </c>
      <c r="M14" s="105">
        <f t="shared" si="0"/>
        <v>100</v>
      </c>
    </row>
    <row r="15" spans="1:13" ht="21.95" customHeight="1">
      <c r="A15" s="86" t="s">
        <v>19</v>
      </c>
      <c r="B15" s="105">
        <v>10.638297872340425</v>
      </c>
      <c r="C15" s="105">
        <v>42.553191489361701</v>
      </c>
      <c r="D15" s="105">
        <v>0</v>
      </c>
      <c r="E15" s="105">
        <v>0</v>
      </c>
      <c r="F15" s="105">
        <v>6.3829787234042552</v>
      </c>
      <c r="G15" s="105">
        <v>40.425531914893618</v>
      </c>
      <c r="H15" s="105">
        <v>0</v>
      </c>
      <c r="I15" s="105">
        <v>0</v>
      </c>
      <c r="J15" s="105">
        <v>0</v>
      </c>
      <c r="K15" s="105">
        <v>0</v>
      </c>
      <c r="L15" s="105">
        <v>0</v>
      </c>
      <c r="M15" s="105">
        <f t="shared" si="0"/>
        <v>100</v>
      </c>
    </row>
    <row r="16" spans="1:13" ht="21.95" customHeight="1">
      <c r="A16" s="86" t="s">
        <v>20</v>
      </c>
      <c r="B16" s="105">
        <v>20.454545454545453</v>
      </c>
      <c r="C16" s="105">
        <v>7.9545454545454541</v>
      </c>
      <c r="D16" s="105">
        <v>0</v>
      </c>
      <c r="E16" s="105">
        <v>0</v>
      </c>
      <c r="F16" s="105">
        <v>46.590909090909093</v>
      </c>
      <c r="G16" s="105">
        <v>21.59090909090909</v>
      </c>
      <c r="H16" s="105">
        <v>0</v>
      </c>
      <c r="I16" s="105">
        <v>1.1363636363636365</v>
      </c>
      <c r="J16" s="105">
        <v>0</v>
      </c>
      <c r="K16" s="105">
        <v>1.1363636363636365</v>
      </c>
      <c r="L16" s="105">
        <v>1.1363636363636365</v>
      </c>
      <c r="M16" s="105">
        <f t="shared" si="0"/>
        <v>100.00000000000001</v>
      </c>
    </row>
    <row r="17" spans="1:13" ht="21.95" customHeight="1">
      <c r="A17" s="86" t="s">
        <v>21</v>
      </c>
      <c r="B17" s="105">
        <v>26.415094339622641</v>
      </c>
      <c r="C17" s="105">
        <v>0</v>
      </c>
      <c r="D17" s="105">
        <v>13.20754716981132</v>
      </c>
      <c r="E17" s="105">
        <v>0</v>
      </c>
      <c r="F17" s="105">
        <v>18.867924528301888</v>
      </c>
      <c r="G17" s="105">
        <v>11.320754716981131</v>
      </c>
      <c r="H17" s="105">
        <v>0</v>
      </c>
      <c r="I17" s="105">
        <v>1.8867924528301887</v>
      </c>
      <c r="J17" s="105">
        <v>0</v>
      </c>
      <c r="K17" s="105">
        <v>20.754716981132077</v>
      </c>
      <c r="L17" s="105">
        <v>7.5471698113207548</v>
      </c>
      <c r="M17" s="105">
        <f t="shared" si="0"/>
        <v>100</v>
      </c>
    </row>
    <row r="18" spans="1:13" ht="21.95" customHeight="1">
      <c r="A18" s="86" t="s">
        <v>22</v>
      </c>
      <c r="B18" s="105">
        <v>20</v>
      </c>
      <c r="C18" s="105">
        <v>0</v>
      </c>
      <c r="D18" s="105">
        <v>13.333333333333334</v>
      </c>
      <c r="E18" s="105">
        <v>0</v>
      </c>
      <c r="F18" s="105">
        <v>2.2222222222222223</v>
      </c>
      <c r="G18" s="105">
        <v>48.888888888888886</v>
      </c>
      <c r="H18" s="105">
        <v>0</v>
      </c>
      <c r="I18" s="105">
        <v>0</v>
      </c>
      <c r="J18" s="105">
        <v>0</v>
      </c>
      <c r="K18" s="105">
        <v>15.555555555555555</v>
      </c>
      <c r="L18" s="105">
        <v>0</v>
      </c>
      <c r="M18" s="105">
        <f t="shared" si="0"/>
        <v>100</v>
      </c>
    </row>
    <row r="19" spans="1:13" ht="21.95" customHeight="1">
      <c r="A19" s="86" t="s">
        <v>23</v>
      </c>
      <c r="B19" s="105">
        <v>7.9545454545454541</v>
      </c>
      <c r="C19" s="105">
        <v>0</v>
      </c>
      <c r="D19" s="105">
        <v>3.4090909090909092</v>
      </c>
      <c r="E19" s="105">
        <v>0</v>
      </c>
      <c r="F19" s="105">
        <v>11.363636363636363</v>
      </c>
      <c r="G19" s="105">
        <v>48.863636363636367</v>
      </c>
      <c r="H19" s="105">
        <v>0</v>
      </c>
      <c r="I19" s="105">
        <v>0</v>
      </c>
      <c r="J19" s="105">
        <v>0</v>
      </c>
      <c r="K19" s="105">
        <v>28.40909090909091</v>
      </c>
      <c r="L19" s="105">
        <v>0</v>
      </c>
      <c r="M19" s="105">
        <f t="shared" si="0"/>
        <v>100</v>
      </c>
    </row>
    <row r="20" spans="1:13" ht="21.95" customHeight="1">
      <c r="A20" s="86" t="s">
        <v>24</v>
      </c>
      <c r="B20" s="105">
        <v>10.810810810810811</v>
      </c>
      <c r="C20" s="105">
        <v>18.918918918918919</v>
      </c>
      <c r="D20" s="105">
        <v>2.7027027027027026</v>
      </c>
      <c r="E20" s="105">
        <v>0</v>
      </c>
      <c r="F20" s="105">
        <v>1.3513513513513513</v>
      </c>
      <c r="G20" s="105">
        <v>18.918918918918919</v>
      </c>
      <c r="H20" s="105">
        <v>0</v>
      </c>
      <c r="I20" s="105">
        <v>0</v>
      </c>
      <c r="J20" s="105">
        <v>0</v>
      </c>
      <c r="K20" s="105">
        <v>45.945945945945944</v>
      </c>
      <c r="L20" s="105">
        <v>1.3513513513513513</v>
      </c>
      <c r="M20" s="105">
        <f t="shared" si="0"/>
        <v>100</v>
      </c>
    </row>
    <row r="21" spans="1:13" ht="21.95" customHeight="1">
      <c r="A21" s="86" t="s">
        <v>25</v>
      </c>
      <c r="B21" s="105">
        <v>7.0063694267515926</v>
      </c>
      <c r="C21" s="105">
        <v>8.2802547770700645</v>
      </c>
      <c r="D21" s="105">
        <v>0</v>
      </c>
      <c r="E21" s="105">
        <v>0</v>
      </c>
      <c r="F21" s="105">
        <v>0</v>
      </c>
      <c r="G21" s="105">
        <v>35.668789808917197</v>
      </c>
      <c r="H21" s="105">
        <v>1.2738853503184713</v>
      </c>
      <c r="I21" s="105">
        <v>0.63694267515923564</v>
      </c>
      <c r="J21" s="105">
        <v>0</v>
      </c>
      <c r="K21" s="105">
        <v>47.133757961783438</v>
      </c>
      <c r="L21" s="105">
        <v>0</v>
      </c>
      <c r="M21" s="105">
        <f t="shared" si="0"/>
        <v>100</v>
      </c>
    </row>
    <row r="22" spans="1:13" ht="21.95" customHeight="1">
      <c r="A22" s="45" t="s">
        <v>26</v>
      </c>
      <c r="B22" s="105">
        <v>23.333333333333332</v>
      </c>
      <c r="C22" s="105">
        <v>0</v>
      </c>
      <c r="D22" s="105">
        <v>0</v>
      </c>
      <c r="E22" s="105">
        <v>6.666666666666667</v>
      </c>
      <c r="F22" s="105">
        <v>2.2222222222222223</v>
      </c>
      <c r="G22" s="105">
        <v>24.444444444444443</v>
      </c>
      <c r="H22" s="105">
        <v>0</v>
      </c>
      <c r="I22" s="105">
        <v>0</v>
      </c>
      <c r="J22" s="105">
        <v>0</v>
      </c>
      <c r="K22" s="105">
        <v>41.111111111111114</v>
      </c>
      <c r="L22" s="105">
        <v>2.2222222222222223</v>
      </c>
      <c r="M22" s="105">
        <f t="shared" si="0"/>
        <v>100</v>
      </c>
    </row>
    <row r="23" spans="1:13" ht="21.95" customHeight="1" thickBot="1">
      <c r="A23" s="94" t="s">
        <v>27</v>
      </c>
      <c r="B23" s="63">
        <v>29.962746141564661</v>
      </c>
      <c r="C23" s="63">
        <v>4.7365620010643958</v>
      </c>
      <c r="D23" s="63">
        <v>3.0867482703565727</v>
      </c>
      <c r="E23" s="63">
        <v>0.31931878658861096</v>
      </c>
      <c r="F23" s="63">
        <v>21.500798296966472</v>
      </c>
      <c r="G23" s="63">
        <v>24.108568387440126</v>
      </c>
      <c r="H23" s="63">
        <v>0.31931878658861096</v>
      </c>
      <c r="I23" s="63">
        <v>0.95795635976583293</v>
      </c>
      <c r="J23" s="63">
        <v>0.26609898882384247</v>
      </c>
      <c r="K23" s="63">
        <v>11.974454497072911</v>
      </c>
      <c r="L23" s="63">
        <v>2.7674294837679616</v>
      </c>
      <c r="M23" s="63">
        <f t="shared" si="0"/>
        <v>99.999999999999986</v>
      </c>
    </row>
    <row r="24" spans="1:13" ht="15" thickTop="1">
      <c r="A24" s="113"/>
    </row>
    <row r="25" spans="1:13">
      <c r="A25" s="376"/>
      <c r="B25" s="376"/>
      <c r="C25" s="376"/>
      <c r="D25" s="376"/>
      <c r="E25" s="376"/>
      <c r="F25" s="376"/>
      <c r="G25" s="376"/>
      <c r="H25" s="169"/>
    </row>
    <row r="26" spans="1:13" ht="15" thickBot="1"/>
    <row r="27" spans="1:13" ht="20.25" customHeight="1">
      <c r="A27" s="354" t="s">
        <v>437</v>
      </c>
      <c r="B27" s="354"/>
      <c r="C27" s="366">
        <v>78</v>
      </c>
      <c r="D27" s="366"/>
      <c r="E27" s="366"/>
      <c r="F27" s="366"/>
      <c r="G27" s="366"/>
      <c r="H27" s="366"/>
      <c r="I27" s="366"/>
      <c r="J27" s="366"/>
      <c r="K27" s="366"/>
      <c r="L27" s="366"/>
      <c r="M27" s="352"/>
    </row>
  </sheetData>
  <mergeCells count="7">
    <mergeCell ref="C27:L27"/>
    <mergeCell ref="A25:G25"/>
    <mergeCell ref="A1:M1"/>
    <mergeCell ref="A2:M2"/>
    <mergeCell ref="A3:A4"/>
    <mergeCell ref="B3:L3"/>
    <mergeCell ref="M3:M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H27"/>
  <sheetViews>
    <sheetView rightToLeft="1" view="pageBreakPreview" topLeftCell="C22" zoomScaleSheetLayoutView="100" workbookViewId="0">
      <selection activeCell="G48" sqref="G48"/>
    </sheetView>
  </sheetViews>
  <sheetFormatPr defaultRowHeight="14.25"/>
  <cols>
    <col min="1" max="1" width="13.375" style="75" customWidth="1"/>
    <col min="2" max="6" width="13.75" style="75" customWidth="1"/>
    <col min="7" max="7" width="15.125" style="75" customWidth="1"/>
    <col min="8" max="8" width="15.75" style="75" customWidth="1"/>
    <col min="9" max="240" width="9.125" style="75"/>
    <col min="241" max="241" width="13.375" style="75" customWidth="1"/>
    <col min="242" max="247" width="13.75" style="75" customWidth="1"/>
    <col min="248" max="248" width="12.25" style="75" customWidth="1"/>
    <col min="249" max="496" width="9.125" style="75"/>
    <col min="497" max="497" width="13.375" style="75" customWidth="1"/>
    <col min="498" max="503" width="13.75" style="75" customWidth="1"/>
    <col min="504" max="504" width="12.25" style="75" customWidth="1"/>
    <col min="505" max="752" width="9.125" style="75"/>
    <col min="753" max="753" width="13.375" style="75" customWidth="1"/>
    <col min="754" max="759" width="13.75" style="75" customWidth="1"/>
    <col min="760" max="760" width="12.25" style="75" customWidth="1"/>
    <col min="761" max="1008" width="9.125" style="75"/>
    <col min="1009" max="1009" width="13.375" style="75" customWidth="1"/>
    <col min="1010" max="1015" width="13.75" style="75" customWidth="1"/>
    <col min="1016" max="1016" width="12.25" style="75" customWidth="1"/>
    <col min="1017" max="1264" width="9.125" style="75"/>
    <col min="1265" max="1265" width="13.375" style="75" customWidth="1"/>
    <col min="1266" max="1271" width="13.75" style="75" customWidth="1"/>
    <col min="1272" max="1272" width="12.25" style="75" customWidth="1"/>
    <col min="1273" max="1520" width="9.125" style="75"/>
    <col min="1521" max="1521" width="13.375" style="75" customWidth="1"/>
    <col min="1522" max="1527" width="13.75" style="75" customWidth="1"/>
    <col min="1528" max="1528" width="12.25" style="75" customWidth="1"/>
    <col min="1529" max="1776" width="9.125" style="75"/>
    <col min="1777" max="1777" width="13.375" style="75" customWidth="1"/>
    <col min="1778" max="1783" width="13.75" style="75" customWidth="1"/>
    <col min="1784" max="1784" width="12.25" style="75" customWidth="1"/>
    <col min="1785" max="2032" width="9.125" style="75"/>
    <col min="2033" max="2033" width="13.375" style="75" customWidth="1"/>
    <col min="2034" max="2039" width="13.75" style="75" customWidth="1"/>
    <col min="2040" max="2040" width="12.25" style="75" customWidth="1"/>
    <col min="2041" max="2288" width="9.125" style="75"/>
    <col min="2289" max="2289" width="13.375" style="75" customWidth="1"/>
    <col min="2290" max="2295" width="13.75" style="75" customWidth="1"/>
    <col min="2296" max="2296" width="12.25" style="75" customWidth="1"/>
    <col min="2297" max="2544" width="9.125" style="75"/>
    <col min="2545" max="2545" width="13.375" style="75" customWidth="1"/>
    <col min="2546" max="2551" width="13.75" style="75" customWidth="1"/>
    <col min="2552" max="2552" width="12.25" style="75" customWidth="1"/>
    <col min="2553" max="2800" width="9.125" style="75"/>
    <col min="2801" max="2801" width="13.375" style="75" customWidth="1"/>
    <col min="2802" max="2807" width="13.75" style="75" customWidth="1"/>
    <col min="2808" max="2808" width="12.25" style="75" customWidth="1"/>
    <col min="2809" max="3056" width="9.125" style="75"/>
    <col min="3057" max="3057" width="13.375" style="75" customWidth="1"/>
    <col min="3058" max="3063" width="13.75" style="75" customWidth="1"/>
    <col min="3064" max="3064" width="12.25" style="75" customWidth="1"/>
    <col min="3065" max="3312" width="9.125" style="75"/>
    <col min="3313" max="3313" width="13.375" style="75" customWidth="1"/>
    <col min="3314" max="3319" width="13.75" style="75" customWidth="1"/>
    <col min="3320" max="3320" width="12.25" style="75" customWidth="1"/>
    <col min="3321" max="3568" width="9.125" style="75"/>
    <col min="3569" max="3569" width="13.375" style="75" customWidth="1"/>
    <col min="3570" max="3575" width="13.75" style="75" customWidth="1"/>
    <col min="3576" max="3576" width="12.25" style="75" customWidth="1"/>
    <col min="3577" max="3824" width="9.125" style="75"/>
    <col min="3825" max="3825" width="13.375" style="75" customWidth="1"/>
    <col min="3826" max="3831" width="13.75" style="75" customWidth="1"/>
    <col min="3832" max="3832" width="12.25" style="75" customWidth="1"/>
    <col min="3833" max="4080" width="9.125" style="75"/>
    <col min="4081" max="4081" width="13.375" style="75" customWidth="1"/>
    <col min="4082" max="4087" width="13.75" style="75" customWidth="1"/>
    <col min="4088" max="4088" width="12.25" style="75" customWidth="1"/>
    <col min="4089" max="4336" width="9.125" style="75"/>
    <col min="4337" max="4337" width="13.375" style="75" customWidth="1"/>
    <col min="4338" max="4343" width="13.75" style="75" customWidth="1"/>
    <col min="4344" max="4344" width="12.25" style="75" customWidth="1"/>
    <col min="4345" max="4592" width="9.125" style="75"/>
    <col min="4593" max="4593" width="13.375" style="75" customWidth="1"/>
    <col min="4594" max="4599" width="13.75" style="75" customWidth="1"/>
    <col min="4600" max="4600" width="12.25" style="75" customWidth="1"/>
    <col min="4601" max="4848" width="9.125" style="75"/>
    <col min="4849" max="4849" width="13.375" style="75" customWidth="1"/>
    <col min="4850" max="4855" width="13.75" style="75" customWidth="1"/>
    <col min="4856" max="4856" width="12.25" style="75" customWidth="1"/>
    <col min="4857" max="5104" width="9.125" style="75"/>
    <col min="5105" max="5105" width="13.375" style="75" customWidth="1"/>
    <col min="5106" max="5111" width="13.75" style="75" customWidth="1"/>
    <col min="5112" max="5112" width="12.25" style="75" customWidth="1"/>
    <col min="5113" max="5360" width="9.125" style="75"/>
    <col min="5361" max="5361" width="13.375" style="75" customWidth="1"/>
    <col min="5362" max="5367" width="13.75" style="75" customWidth="1"/>
    <col min="5368" max="5368" width="12.25" style="75" customWidth="1"/>
    <col min="5369" max="5616" width="9.125" style="75"/>
    <col min="5617" max="5617" width="13.375" style="75" customWidth="1"/>
    <col min="5618" max="5623" width="13.75" style="75" customWidth="1"/>
    <col min="5624" max="5624" width="12.25" style="75" customWidth="1"/>
    <col min="5625" max="5872" width="9.125" style="75"/>
    <col min="5873" max="5873" width="13.375" style="75" customWidth="1"/>
    <col min="5874" max="5879" width="13.75" style="75" customWidth="1"/>
    <col min="5880" max="5880" width="12.25" style="75" customWidth="1"/>
    <col min="5881" max="6128" width="9.125" style="75"/>
    <col min="6129" max="6129" width="13.375" style="75" customWidth="1"/>
    <col min="6130" max="6135" width="13.75" style="75" customWidth="1"/>
    <col min="6136" max="6136" width="12.25" style="75" customWidth="1"/>
    <col min="6137" max="6384" width="9.125" style="75"/>
    <col min="6385" max="6385" width="13.375" style="75" customWidth="1"/>
    <col min="6386" max="6391" width="13.75" style="75" customWidth="1"/>
    <col min="6392" max="6392" width="12.25" style="75" customWidth="1"/>
    <col min="6393" max="6640" width="9.125" style="75"/>
    <col min="6641" max="6641" width="13.375" style="75" customWidth="1"/>
    <col min="6642" max="6647" width="13.75" style="75" customWidth="1"/>
    <col min="6648" max="6648" width="12.25" style="75" customWidth="1"/>
    <col min="6649" max="6896" width="9.125" style="75"/>
    <col min="6897" max="6897" width="13.375" style="75" customWidth="1"/>
    <col min="6898" max="6903" width="13.75" style="75" customWidth="1"/>
    <col min="6904" max="6904" width="12.25" style="75" customWidth="1"/>
    <col min="6905" max="7152" width="9.125" style="75"/>
    <col min="7153" max="7153" width="13.375" style="75" customWidth="1"/>
    <col min="7154" max="7159" width="13.75" style="75" customWidth="1"/>
    <col min="7160" max="7160" width="12.25" style="75" customWidth="1"/>
    <col min="7161" max="7408" width="9.125" style="75"/>
    <col min="7409" max="7409" width="13.375" style="75" customWidth="1"/>
    <col min="7410" max="7415" width="13.75" style="75" customWidth="1"/>
    <col min="7416" max="7416" width="12.25" style="75" customWidth="1"/>
    <col min="7417" max="7664" width="9.125" style="75"/>
    <col min="7665" max="7665" width="13.375" style="75" customWidth="1"/>
    <col min="7666" max="7671" width="13.75" style="75" customWidth="1"/>
    <col min="7672" max="7672" width="12.25" style="75" customWidth="1"/>
    <col min="7673" max="7920" width="9.125" style="75"/>
    <col min="7921" max="7921" width="13.375" style="75" customWidth="1"/>
    <col min="7922" max="7927" width="13.75" style="75" customWidth="1"/>
    <col min="7928" max="7928" width="12.25" style="75" customWidth="1"/>
    <col min="7929" max="8176" width="9.125" style="75"/>
    <col min="8177" max="8177" width="13.375" style="75" customWidth="1"/>
    <col min="8178" max="8183" width="13.75" style="75" customWidth="1"/>
    <col min="8184" max="8184" width="12.25" style="75" customWidth="1"/>
    <col min="8185" max="8432" width="9.125" style="75"/>
    <col min="8433" max="8433" width="13.375" style="75" customWidth="1"/>
    <col min="8434" max="8439" width="13.75" style="75" customWidth="1"/>
    <col min="8440" max="8440" width="12.25" style="75" customWidth="1"/>
    <col min="8441" max="8688" width="9.125" style="75"/>
    <col min="8689" max="8689" width="13.375" style="75" customWidth="1"/>
    <col min="8690" max="8695" width="13.75" style="75" customWidth="1"/>
    <col min="8696" max="8696" width="12.25" style="75" customWidth="1"/>
    <col min="8697" max="8944" width="9.125" style="75"/>
    <col min="8945" max="8945" width="13.375" style="75" customWidth="1"/>
    <col min="8946" max="8951" width="13.75" style="75" customWidth="1"/>
    <col min="8952" max="8952" width="12.25" style="75" customWidth="1"/>
    <col min="8953" max="9200" width="9.125" style="75"/>
    <col min="9201" max="9201" width="13.375" style="75" customWidth="1"/>
    <col min="9202" max="9207" width="13.75" style="75" customWidth="1"/>
    <col min="9208" max="9208" width="12.25" style="75" customWidth="1"/>
    <col min="9209" max="9456" width="9.125" style="75"/>
    <col min="9457" max="9457" width="13.375" style="75" customWidth="1"/>
    <col min="9458" max="9463" width="13.75" style="75" customWidth="1"/>
    <col min="9464" max="9464" width="12.25" style="75" customWidth="1"/>
    <col min="9465" max="9712" width="9.125" style="75"/>
    <col min="9713" max="9713" width="13.375" style="75" customWidth="1"/>
    <col min="9714" max="9719" width="13.75" style="75" customWidth="1"/>
    <col min="9720" max="9720" width="12.25" style="75" customWidth="1"/>
    <col min="9721" max="9968" width="9.125" style="75"/>
    <col min="9969" max="9969" width="13.375" style="75" customWidth="1"/>
    <col min="9970" max="9975" width="13.75" style="75" customWidth="1"/>
    <col min="9976" max="9976" width="12.25" style="75" customWidth="1"/>
    <col min="9977" max="10224" width="9.125" style="75"/>
    <col min="10225" max="10225" width="13.375" style="75" customWidth="1"/>
    <col min="10226" max="10231" width="13.75" style="75" customWidth="1"/>
    <col min="10232" max="10232" width="12.25" style="75" customWidth="1"/>
    <col min="10233" max="10480" width="9.125" style="75"/>
    <col min="10481" max="10481" width="13.375" style="75" customWidth="1"/>
    <col min="10482" max="10487" width="13.75" style="75" customWidth="1"/>
    <col min="10488" max="10488" width="12.25" style="75" customWidth="1"/>
    <col min="10489" max="10736" width="9.125" style="75"/>
    <col min="10737" max="10737" width="13.375" style="75" customWidth="1"/>
    <col min="10738" max="10743" width="13.75" style="75" customWidth="1"/>
    <col min="10744" max="10744" width="12.25" style="75" customWidth="1"/>
    <col min="10745" max="10992" width="9.125" style="75"/>
    <col min="10993" max="10993" width="13.375" style="75" customWidth="1"/>
    <col min="10994" max="10999" width="13.75" style="75" customWidth="1"/>
    <col min="11000" max="11000" width="12.25" style="75" customWidth="1"/>
    <col min="11001" max="11248" width="9.125" style="75"/>
    <col min="11249" max="11249" width="13.375" style="75" customWidth="1"/>
    <col min="11250" max="11255" width="13.75" style="75" customWidth="1"/>
    <col min="11256" max="11256" width="12.25" style="75" customWidth="1"/>
    <col min="11257" max="11504" width="9.125" style="75"/>
    <col min="11505" max="11505" width="13.375" style="75" customWidth="1"/>
    <col min="11506" max="11511" width="13.75" style="75" customWidth="1"/>
    <col min="11512" max="11512" width="12.25" style="75" customWidth="1"/>
    <col min="11513" max="11760" width="9.125" style="75"/>
    <col min="11761" max="11761" width="13.375" style="75" customWidth="1"/>
    <col min="11762" max="11767" width="13.75" style="75" customWidth="1"/>
    <col min="11768" max="11768" width="12.25" style="75" customWidth="1"/>
    <col min="11769" max="12016" width="9.125" style="75"/>
    <col min="12017" max="12017" width="13.375" style="75" customWidth="1"/>
    <col min="12018" max="12023" width="13.75" style="75" customWidth="1"/>
    <col min="12024" max="12024" width="12.25" style="75" customWidth="1"/>
    <col min="12025" max="12272" width="9.125" style="75"/>
    <col min="12273" max="12273" width="13.375" style="75" customWidth="1"/>
    <col min="12274" max="12279" width="13.75" style="75" customWidth="1"/>
    <col min="12280" max="12280" width="12.25" style="75" customWidth="1"/>
    <col min="12281" max="12528" width="9.125" style="75"/>
    <col min="12529" max="12529" width="13.375" style="75" customWidth="1"/>
    <col min="12530" max="12535" width="13.75" style="75" customWidth="1"/>
    <col min="12536" max="12536" width="12.25" style="75" customWidth="1"/>
    <col min="12537" max="12784" width="9.125" style="75"/>
    <col min="12785" max="12785" width="13.375" style="75" customWidth="1"/>
    <col min="12786" max="12791" width="13.75" style="75" customWidth="1"/>
    <col min="12792" max="12792" width="12.25" style="75" customWidth="1"/>
    <col min="12793" max="13040" width="9.125" style="75"/>
    <col min="13041" max="13041" width="13.375" style="75" customWidth="1"/>
    <col min="13042" max="13047" width="13.75" style="75" customWidth="1"/>
    <col min="13048" max="13048" width="12.25" style="75" customWidth="1"/>
    <col min="13049" max="13296" width="9.125" style="75"/>
    <col min="13297" max="13297" width="13.375" style="75" customWidth="1"/>
    <col min="13298" max="13303" width="13.75" style="75" customWidth="1"/>
    <col min="13304" max="13304" width="12.25" style="75" customWidth="1"/>
    <col min="13305" max="13552" width="9.125" style="75"/>
    <col min="13553" max="13553" width="13.375" style="75" customWidth="1"/>
    <col min="13554" max="13559" width="13.75" style="75" customWidth="1"/>
    <col min="13560" max="13560" width="12.25" style="75" customWidth="1"/>
    <col min="13561" max="13808" width="9.125" style="75"/>
    <col min="13809" max="13809" width="13.375" style="75" customWidth="1"/>
    <col min="13810" max="13815" width="13.75" style="75" customWidth="1"/>
    <col min="13816" max="13816" width="12.25" style="75" customWidth="1"/>
    <col min="13817" max="14064" width="9.125" style="75"/>
    <col min="14065" max="14065" width="13.375" style="75" customWidth="1"/>
    <col min="14066" max="14071" width="13.75" style="75" customWidth="1"/>
    <col min="14072" max="14072" width="12.25" style="75" customWidth="1"/>
    <col min="14073" max="14320" width="9.125" style="75"/>
    <col min="14321" max="14321" width="13.375" style="75" customWidth="1"/>
    <col min="14322" max="14327" width="13.75" style="75" customWidth="1"/>
    <col min="14328" max="14328" width="12.25" style="75" customWidth="1"/>
    <col min="14329" max="14576" width="9.125" style="75"/>
    <col min="14577" max="14577" width="13.375" style="75" customWidth="1"/>
    <col min="14578" max="14583" width="13.75" style="75" customWidth="1"/>
    <col min="14584" max="14584" width="12.25" style="75" customWidth="1"/>
    <col min="14585" max="14832" width="9.125" style="75"/>
    <col min="14833" max="14833" width="13.375" style="75" customWidth="1"/>
    <col min="14834" max="14839" width="13.75" style="75" customWidth="1"/>
    <col min="14840" max="14840" width="12.25" style="75" customWidth="1"/>
    <col min="14841" max="15088" width="9.125" style="75"/>
    <col min="15089" max="15089" width="13.375" style="75" customWidth="1"/>
    <col min="15090" max="15095" width="13.75" style="75" customWidth="1"/>
    <col min="15096" max="15096" width="12.25" style="75" customWidth="1"/>
    <col min="15097" max="15344" width="9.125" style="75"/>
    <col min="15345" max="15345" width="13.375" style="75" customWidth="1"/>
    <col min="15346" max="15351" width="13.75" style="75" customWidth="1"/>
    <col min="15352" max="15352" width="12.25" style="75" customWidth="1"/>
    <col min="15353" max="15600" width="9.125" style="75"/>
    <col min="15601" max="15601" width="13.375" style="75" customWidth="1"/>
    <col min="15602" max="15607" width="13.75" style="75" customWidth="1"/>
    <col min="15608" max="15608" width="12.25" style="75" customWidth="1"/>
    <col min="15609" max="15856" width="9.125" style="75"/>
    <col min="15857" max="15857" width="13.375" style="75" customWidth="1"/>
    <col min="15858" max="15863" width="13.75" style="75" customWidth="1"/>
    <col min="15864" max="15864" width="12.25" style="75" customWidth="1"/>
    <col min="15865" max="16112" width="9.125" style="75"/>
    <col min="16113" max="16113" width="13.375" style="75" customWidth="1"/>
    <col min="16114" max="16119" width="13.75" style="75" customWidth="1"/>
    <col min="16120" max="16120" width="12.25" style="75" customWidth="1"/>
    <col min="16121" max="16368" width="9.125" style="75"/>
    <col min="16369" max="16384" width="9.125" style="75" customWidth="1"/>
  </cols>
  <sheetData>
    <row r="1" spans="1:8" ht="18.75" customHeight="1">
      <c r="A1" s="364" t="s">
        <v>152</v>
      </c>
      <c r="B1" s="364"/>
      <c r="C1" s="364"/>
      <c r="D1" s="364"/>
      <c r="E1" s="364"/>
      <c r="F1" s="364"/>
      <c r="G1" s="364"/>
      <c r="H1" s="364"/>
    </row>
    <row r="2" spans="1:8" ht="22.5" customHeight="1" thickBot="1">
      <c r="A2" s="365" t="s">
        <v>456</v>
      </c>
      <c r="B2" s="365"/>
      <c r="C2" s="365"/>
      <c r="D2" s="365"/>
      <c r="E2" s="365"/>
      <c r="F2" s="365"/>
      <c r="G2" s="365"/>
      <c r="H2" s="365"/>
    </row>
    <row r="3" spans="1:8" ht="27" customHeight="1" thickTop="1">
      <c r="A3" s="363" t="s">
        <v>1</v>
      </c>
      <c r="B3" s="373" t="s">
        <v>176</v>
      </c>
      <c r="C3" s="373"/>
      <c r="D3" s="373"/>
      <c r="E3" s="373"/>
      <c r="F3" s="373"/>
      <c r="G3" s="373"/>
      <c r="H3" s="363" t="s">
        <v>27</v>
      </c>
    </row>
    <row r="4" spans="1:8" ht="30" customHeight="1">
      <c r="A4" s="374"/>
      <c r="B4" s="88" t="s">
        <v>54</v>
      </c>
      <c r="C4" s="88" t="s">
        <v>55</v>
      </c>
      <c r="D4" s="88" t="s">
        <v>131</v>
      </c>
      <c r="E4" s="88" t="s">
        <v>56</v>
      </c>
      <c r="F4" s="88" t="s">
        <v>57</v>
      </c>
      <c r="G4" s="88" t="s">
        <v>132</v>
      </c>
      <c r="H4" s="374"/>
    </row>
    <row r="5" spans="1:8" ht="21.95" customHeight="1">
      <c r="A5" s="45" t="s">
        <v>9</v>
      </c>
      <c r="B5" s="10">
        <v>866054</v>
      </c>
      <c r="C5" s="10">
        <v>4580</v>
      </c>
      <c r="D5" s="10">
        <v>600</v>
      </c>
      <c r="E5" s="10">
        <v>41485.999999999993</v>
      </c>
      <c r="F5" s="10">
        <v>31734.999999999996</v>
      </c>
      <c r="G5" s="10">
        <v>300</v>
      </c>
      <c r="H5" s="10">
        <v>944755.00000000012</v>
      </c>
    </row>
    <row r="6" spans="1:8" ht="21.95" customHeight="1">
      <c r="A6" s="86" t="s">
        <v>10</v>
      </c>
      <c r="B6" s="79">
        <v>4362495904</v>
      </c>
      <c r="C6" s="79">
        <v>21853552</v>
      </c>
      <c r="D6" s="79">
        <v>289754</v>
      </c>
      <c r="E6" s="79">
        <v>360194.00000000006</v>
      </c>
      <c r="F6" s="79">
        <v>114979</v>
      </c>
      <c r="G6" s="79">
        <v>135850</v>
      </c>
      <c r="H6" s="79">
        <v>4385250233.000001</v>
      </c>
    </row>
    <row r="7" spans="1:8" ht="21.95" customHeight="1">
      <c r="A7" s="86" t="s">
        <v>11</v>
      </c>
      <c r="B7" s="79">
        <v>5905520189.000001</v>
      </c>
      <c r="C7" s="79">
        <v>11399.999999999998</v>
      </c>
      <c r="D7" s="79">
        <v>40</v>
      </c>
      <c r="E7" s="79">
        <v>274722.99999999994</v>
      </c>
      <c r="F7" s="79">
        <v>62102.999999999993</v>
      </c>
      <c r="G7" s="79">
        <v>84800</v>
      </c>
      <c r="H7" s="79">
        <v>5905953255.000001</v>
      </c>
    </row>
    <row r="8" spans="1:8" ht="21.95" customHeight="1">
      <c r="A8" s="86" t="s">
        <v>12</v>
      </c>
      <c r="B8" s="79">
        <v>2880471</v>
      </c>
      <c r="C8" s="79">
        <v>4558929.9999999991</v>
      </c>
      <c r="D8" s="79">
        <v>39600</v>
      </c>
      <c r="E8" s="79">
        <v>1528233.0000000002</v>
      </c>
      <c r="F8" s="79">
        <v>336602</v>
      </c>
      <c r="G8" s="79">
        <v>336770</v>
      </c>
      <c r="H8" s="79">
        <v>9680605.9999999963</v>
      </c>
    </row>
    <row r="9" spans="1:8" ht="21.95" customHeight="1">
      <c r="A9" s="86" t="s">
        <v>13</v>
      </c>
      <c r="B9" s="79">
        <v>794290</v>
      </c>
      <c r="C9" s="79">
        <v>42075.000000000007</v>
      </c>
      <c r="D9" s="79">
        <v>25300</v>
      </c>
      <c r="E9" s="79">
        <v>155386</v>
      </c>
      <c r="F9" s="79">
        <v>82527.999999999971</v>
      </c>
      <c r="G9" s="79">
        <v>166497</v>
      </c>
      <c r="H9" s="79">
        <v>1266075.9999999993</v>
      </c>
    </row>
    <row r="10" spans="1:8" ht="21.95" customHeight="1">
      <c r="A10" s="86" t="s">
        <v>14</v>
      </c>
      <c r="B10" s="79">
        <v>2000362098</v>
      </c>
      <c r="C10" s="106">
        <v>5040</v>
      </c>
      <c r="D10" s="79">
        <v>14212</v>
      </c>
      <c r="E10" s="79">
        <v>86932.999999999971</v>
      </c>
      <c r="F10" s="79">
        <v>4130</v>
      </c>
      <c r="G10" s="79">
        <v>0</v>
      </c>
      <c r="H10" s="79">
        <v>2000472412.9999998</v>
      </c>
    </row>
    <row r="11" spans="1:8" ht="21.95" customHeight="1">
      <c r="A11" s="86" t="s">
        <v>15</v>
      </c>
      <c r="B11" s="79">
        <v>1268770</v>
      </c>
      <c r="C11" s="79">
        <v>6551201</v>
      </c>
      <c r="D11" s="79">
        <v>0</v>
      </c>
      <c r="E11" s="79">
        <v>1051826</v>
      </c>
      <c r="F11" s="79">
        <v>352044.00000000006</v>
      </c>
      <c r="G11" s="79">
        <v>19596771</v>
      </c>
      <c r="H11" s="79">
        <v>28820612</v>
      </c>
    </row>
    <row r="12" spans="1:8" ht="21.95" customHeight="1">
      <c r="A12" s="86" t="s">
        <v>16</v>
      </c>
      <c r="B12" s="79">
        <v>80852181.00000006</v>
      </c>
      <c r="C12" s="79">
        <v>79665895</v>
      </c>
      <c r="D12" s="79">
        <v>4586621</v>
      </c>
      <c r="E12" s="79">
        <v>3407599</v>
      </c>
      <c r="F12" s="79">
        <v>703961.99999999977</v>
      </c>
      <c r="G12" s="79">
        <v>467816</v>
      </c>
      <c r="H12" s="79">
        <v>169684073.99999985</v>
      </c>
    </row>
    <row r="13" spans="1:8" ht="21.95" customHeight="1">
      <c r="A13" s="86" t="s">
        <v>17</v>
      </c>
      <c r="B13" s="79">
        <v>1872844769.9999995</v>
      </c>
      <c r="C13" s="79">
        <v>1340934030</v>
      </c>
      <c r="D13" s="79">
        <v>320680</v>
      </c>
      <c r="E13" s="79">
        <v>1803007.9999999995</v>
      </c>
      <c r="F13" s="79">
        <v>785504.99999999977</v>
      </c>
      <c r="G13" s="79">
        <v>2706250</v>
      </c>
      <c r="H13" s="79">
        <v>3219394242.9999995</v>
      </c>
    </row>
    <row r="14" spans="1:8" ht="21.95" customHeight="1">
      <c r="A14" s="86" t="s">
        <v>18</v>
      </c>
      <c r="B14" s="79">
        <v>835311.00000000012</v>
      </c>
      <c r="C14" s="79">
        <v>58850</v>
      </c>
      <c r="D14" s="79">
        <v>120527</v>
      </c>
      <c r="E14" s="79">
        <v>182186.00000000003</v>
      </c>
      <c r="F14" s="79">
        <v>24725.999999999996</v>
      </c>
      <c r="G14" s="79">
        <v>151400</v>
      </c>
      <c r="H14" s="79">
        <v>1373000</v>
      </c>
    </row>
    <row r="15" spans="1:8" ht="21.95" customHeight="1">
      <c r="A15" s="86" t="s">
        <v>19</v>
      </c>
      <c r="B15" s="79">
        <v>3127407.0000000005</v>
      </c>
      <c r="C15" s="79">
        <v>507600</v>
      </c>
      <c r="D15" s="79">
        <v>0</v>
      </c>
      <c r="E15" s="79">
        <v>1073431</v>
      </c>
      <c r="F15" s="79">
        <v>300</v>
      </c>
      <c r="G15" s="79">
        <v>0</v>
      </c>
      <c r="H15" s="79">
        <v>4708738.0000000009</v>
      </c>
    </row>
    <row r="16" spans="1:8" ht="21.95" customHeight="1">
      <c r="A16" s="86" t="s">
        <v>20</v>
      </c>
      <c r="B16" s="79">
        <v>53893841.000000007</v>
      </c>
      <c r="C16" s="79">
        <v>7607504.9999999991</v>
      </c>
      <c r="D16" s="79">
        <v>424454.00000000006</v>
      </c>
      <c r="E16" s="79">
        <v>1819675.0000000002</v>
      </c>
      <c r="F16" s="79">
        <v>255579</v>
      </c>
      <c r="G16" s="79">
        <v>4860500</v>
      </c>
      <c r="H16" s="79">
        <v>68861554.000000015</v>
      </c>
    </row>
    <row r="17" spans="1:8" ht="21.95" customHeight="1">
      <c r="A17" s="86" t="s">
        <v>21</v>
      </c>
      <c r="B17" s="79">
        <v>24685082</v>
      </c>
      <c r="C17" s="79">
        <v>145663</v>
      </c>
      <c r="D17" s="79">
        <v>95484</v>
      </c>
      <c r="E17" s="79">
        <v>315407</v>
      </c>
      <c r="F17" s="79">
        <v>673606</v>
      </c>
      <c r="G17" s="79">
        <v>1146078</v>
      </c>
      <c r="H17" s="79">
        <v>27061320.000000004</v>
      </c>
    </row>
    <row r="18" spans="1:8" ht="21.95" customHeight="1">
      <c r="A18" s="86" t="s">
        <v>22</v>
      </c>
      <c r="B18" s="79">
        <v>264903</v>
      </c>
      <c r="C18" s="79">
        <v>142440</v>
      </c>
      <c r="D18" s="79">
        <v>131280</v>
      </c>
      <c r="E18" s="79">
        <v>131390.99999999994</v>
      </c>
      <c r="F18" s="79">
        <v>14940</v>
      </c>
      <c r="G18" s="79">
        <v>18100</v>
      </c>
      <c r="H18" s="79">
        <v>703054.00000000012</v>
      </c>
    </row>
    <row r="19" spans="1:8" ht="21.95" customHeight="1">
      <c r="A19" s="86" t="s">
        <v>23</v>
      </c>
      <c r="B19" s="10">
        <v>1879720.9999999995</v>
      </c>
      <c r="C19" s="10">
        <v>73220</v>
      </c>
      <c r="D19" s="10">
        <v>15516</v>
      </c>
      <c r="E19" s="10">
        <v>86947.999999999985</v>
      </c>
      <c r="F19" s="10">
        <v>24481</v>
      </c>
      <c r="G19" s="10">
        <v>1000</v>
      </c>
      <c r="H19" s="79">
        <v>2080886.0000000007</v>
      </c>
    </row>
    <row r="20" spans="1:8" ht="21.95" customHeight="1">
      <c r="A20" s="86" t="s">
        <v>24</v>
      </c>
      <c r="B20" s="80">
        <v>3312606</v>
      </c>
      <c r="C20" s="80">
        <v>349502200</v>
      </c>
      <c r="D20" s="80">
        <v>95000</v>
      </c>
      <c r="E20" s="80">
        <v>580161</v>
      </c>
      <c r="F20" s="80">
        <v>292285</v>
      </c>
      <c r="G20" s="80">
        <v>516299.99999999994</v>
      </c>
      <c r="H20" s="79">
        <v>354298552</v>
      </c>
    </row>
    <row r="21" spans="1:8" ht="21.95" customHeight="1">
      <c r="A21" s="86" t="s">
        <v>25</v>
      </c>
      <c r="B21" s="79">
        <v>355417.00000000006</v>
      </c>
      <c r="C21" s="79">
        <v>112</v>
      </c>
      <c r="D21" s="79">
        <v>37520</v>
      </c>
      <c r="E21" s="79">
        <v>46455.000000000022</v>
      </c>
      <c r="F21" s="79">
        <v>148</v>
      </c>
      <c r="G21" s="79">
        <v>57288.999999999985</v>
      </c>
      <c r="H21" s="79">
        <v>496940.99999999988</v>
      </c>
    </row>
    <row r="22" spans="1:8" ht="21.95" customHeight="1">
      <c r="A22" s="45" t="s">
        <v>26</v>
      </c>
      <c r="B22" s="10">
        <v>2220662</v>
      </c>
      <c r="C22" s="10">
        <v>255703451</v>
      </c>
      <c r="D22" s="10">
        <v>3537931</v>
      </c>
      <c r="E22" s="10">
        <v>2928395</v>
      </c>
      <c r="F22" s="10">
        <v>278622</v>
      </c>
      <c r="G22" s="10">
        <v>6387920</v>
      </c>
      <c r="H22" s="10">
        <v>271056981</v>
      </c>
    </row>
    <row r="23" spans="1:8" s="20" customFormat="1" ht="21.95" customHeight="1" thickBot="1">
      <c r="A23" s="77" t="s">
        <v>27</v>
      </c>
      <c r="B23" s="101">
        <v>14318459677.000011</v>
      </c>
      <c r="C23" s="101">
        <v>2067367744.0000002</v>
      </c>
      <c r="D23" s="101">
        <v>9734519</v>
      </c>
      <c r="E23" s="101">
        <v>15873437.000000002</v>
      </c>
      <c r="F23" s="101">
        <v>4038275.0000000005</v>
      </c>
      <c r="G23" s="101">
        <v>36633640.999999993</v>
      </c>
      <c r="H23" s="101">
        <v>16452107293.000031</v>
      </c>
    </row>
    <row r="24" spans="1:8" ht="15" thickTop="1"/>
    <row r="25" spans="1:8" s="331" customFormat="1"/>
    <row r="26" spans="1:8" s="331" customFormat="1" ht="10.5" customHeight="1" thickBot="1"/>
    <row r="27" spans="1:8" ht="21.75" customHeight="1">
      <c r="A27" s="354" t="s">
        <v>437</v>
      </c>
      <c r="B27" s="354"/>
      <c r="C27" s="366">
        <v>79</v>
      </c>
      <c r="D27" s="366"/>
      <c r="E27" s="366"/>
      <c r="F27" s="366"/>
      <c r="G27" s="366"/>
      <c r="H27" s="366"/>
    </row>
  </sheetData>
  <mergeCells count="6">
    <mergeCell ref="C27:H27"/>
    <mergeCell ref="A1:H1"/>
    <mergeCell ref="A2:H2"/>
    <mergeCell ref="A3:A4"/>
    <mergeCell ref="B3:G3"/>
    <mergeCell ref="H3:H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J27"/>
  <sheetViews>
    <sheetView rightToLeft="1" view="pageBreakPreview" zoomScaleSheetLayoutView="100" workbookViewId="0">
      <selection activeCell="A2" sqref="A2:H2"/>
    </sheetView>
  </sheetViews>
  <sheetFormatPr defaultRowHeight="14.25"/>
  <cols>
    <col min="1" max="1" width="13.375" style="75" customWidth="1"/>
    <col min="2" max="7" width="13.75" style="75" customWidth="1"/>
    <col min="8" max="8" width="12.25" style="52" customWidth="1"/>
    <col min="9" max="248" width="9.125" style="75"/>
    <col min="249" max="249" width="13.375" style="75" customWidth="1"/>
    <col min="250" max="255" width="13.75" style="75" customWidth="1"/>
    <col min="256" max="256" width="12.25" style="75" customWidth="1"/>
    <col min="257" max="504" width="9.125" style="75"/>
    <col min="505" max="505" width="13.375" style="75" customWidth="1"/>
    <col min="506" max="511" width="13.75" style="75" customWidth="1"/>
    <col min="512" max="512" width="12.25" style="75" customWidth="1"/>
    <col min="513" max="760" width="9.125" style="75"/>
    <col min="761" max="761" width="13.375" style="75" customWidth="1"/>
    <col min="762" max="767" width="13.75" style="75" customWidth="1"/>
    <col min="768" max="768" width="12.25" style="75" customWidth="1"/>
    <col min="769" max="1016" width="9.125" style="75"/>
    <col min="1017" max="1017" width="13.375" style="75" customWidth="1"/>
    <col min="1018" max="1023" width="13.75" style="75" customWidth="1"/>
    <col min="1024" max="1024" width="12.25" style="75" customWidth="1"/>
    <col min="1025" max="1272" width="9.125" style="75"/>
    <col min="1273" max="1273" width="13.375" style="75" customWidth="1"/>
    <col min="1274" max="1279" width="13.75" style="75" customWidth="1"/>
    <col min="1280" max="1280" width="12.25" style="75" customWidth="1"/>
    <col min="1281" max="1528" width="9.125" style="75"/>
    <col min="1529" max="1529" width="13.375" style="75" customWidth="1"/>
    <col min="1530" max="1535" width="13.75" style="75" customWidth="1"/>
    <col min="1536" max="1536" width="12.25" style="75" customWidth="1"/>
    <col min="1537" max="1784" width="9.125" style="75"/>
    <col min="1785" max="1785" width="13.375" style="75" customWidth="1"/>
    <col min="1786" max="1791" width="13.75" style="75" customWidth="1"/>
    <col min="1792" max="1792" width="12.25" style="75" customWidth="1"/>
    <col min="1793" max="2040" width="9.125" style="75"/>
    <col min="2041" max="2041" width="13.375" style="75" customWidth="1"/>
    <col min="2042" max="2047" width="13.75" style="75" customWidth="1"/>
    <col min="2048" max="2048" width="12.25" style="75" customWidth="1"/>
    <col min="2049" max="2296" width="9.125" style="75"/>
    <col min="2297" max="2297" width="13.375" style="75" customWidth="1"/>
    <col min="2298" max="2303" width="13.75" style="75" customWidth="1"/>
    <col min="2304" max="2304" width="12.25" style="75" customWidth="1"/>
    <col min="2305" max="2552" width="9.125" style="75"/>
    <col min="2553" max="2553" width="13.375" style="75" customWidth="1"/>
    <col min="2554" max="2559" width="13.75" style="75" customWidth="1"/>
    <col min="2560" max="2560" width="12.25" style="75" customWidth="1"/>
    <col min="2561" max="2808" width="9.125" style="75"/>
    <col min="2809" max="2809" width="13.375" style="75" customWidth="1"/>
    <col min="2810" max="2815" width="13.75" style="75" customWidth="1"/>
    <col min="2816" max="2816" width="12.25" style="75" customWidth="1"/>
    <col min="2817" max="3064" width="9.125" style="75"/>
    <col min="3065" max="3065" width="13.375" style="75" customWidth="1"/>
    <col min="3066" max="3071" width="13.75" style="75" customWidth="1"/>
    <col min="3072" max="3072" width="12.25" style="75" customWidth="1"/>
    <col min="3073" max="3320" width="9.125" style="75"/>
    <col min="3321" max="3321" width="13.375" style="75" customWidth="1"/>
    <col min="3322" max="3327" width="13.75" style="75" customWidth="1"/>
    <col min="3328" max="3328" width="12.25" style="75" customWidth="1"/>
    <col min="3329" max="3576" width="9.125" style="75"/>
    <col min="3577" max="3577" width="13.375" style="75" customWidth="1"/>
    <col min="3578" max="3583" width="13.75" style="75" customWidth="1"/>
    <col min="3584" max="3584" width="12.25" style="75" customWidth="1"/>
    <col min="3585" max="3832" width="9.125" style="75"/>
    <col min="3833" max="3833" width="13.375" style="75" customWidth="1"/>
    <col min="3834" max="3839" width="13.75" style="75" customWidth="1"/>
    <col min="3840" max="3840" width="12.25" style="75" customWidth="1"/>
    <col min="3841" max="4088" width="9.125" style="75"/>
    <col min="4089" max="4089" width="13.375" style="75" customWidth="1"/>
    <col min="4090" max="4095" width="13.75" style="75" customWidth="1"/>
    <col min="4096" max="4096" width="12.25" style="75" customWidth="1"/>
    <col min="4097" max="4344" width="9.125" style="75"/>
    <col min="4345" max="4345" width="13.375" style="75" customWidth="1"/>
    <col min="4346" max="4351" width="13.75" style="75" customWidth="1"/>
    <col min="4352" max="4352" width="12.25" style="75" customWidth="1"/>
    <col min="4353" max="4600" width="9.125" style="75"/>
    <col min="4601" max="4601" width="13.375" style="75" customWidth="1"/>
    <col min="4602" max="4607" width="13.75" style="75" customWidth="1"/>
    <col min="4608" max="4608" width="12.25" style="75" customWidth="1"/>
    <col min="4609" max="4856" width="9.125" style="75"/>
    <col min="4857" max="4857" width="13.375" style="75" customWidth="1"/>
    <col min="4858" max="4863" width="13.75" style="75" customWidth="1"/>
    <col min="4864" max="4864" width="12.25" style="75" customWidth="1"/>
    <col min="4865" max="5112" width="9.125" style="75"/>
    <col min="5113" max="5113" width="13.375" style="75" customWidth="1"/>
    <col min="5114" max="5119" width="13.75" style="75" customWidth="1"/>
    <col min="5120" max="5120" width="12.25" style="75" customWidth="1"/>
    <col min="5121" max="5368" width="9.125" style="75"/>
    <col min="5369" max="5369" width="13.375" style="75" customWidth="1"/>
    <col min="5370" max="5375" width="13.75" style="75" customWidth="1"/>
    <col min="5376" max="5376" width="12.25" style="75" customWidth="1"/>
    <col min="5377" max="5624" width="9.125" style="75"/>
    <col min="5625" max="5625" width="13.375" style="75" customWidth="1"/>
    <col min="5626" max="5631" width="13.75" style="75" customWidth="1"/>
    <col min="5632" max="5632" width="12.25" style="75" customWidth="1"/>
    <col min="5633" max="5880" width="9.125" style="75"/>
    <col min="5881" max="5881" width="13.375" style="75" customWidth="1"/>
    <col min="5882" max="5887" width="13.75" style="75" customWidth="1"/>
    <col min="5888" max="5888" width="12.25" style="75" customWidth="1"/>
    <col min="5889" max="6136" width="9.125" style="75"/>
    <col min="6137" max="6137" width="13.375" style="75" customWidth="1"/>
    <col min="6138" max="6143" width="13.75" style="75" customWidth="1"/>
    <col min="6144" max="6144" width="12.25" style="75" customWidth="1"/>
    <col min="6145" max="6392" width="9.125" style="75"/>
    <col min="6393" max="6393" width="13.375" style="75" customWidth="1"/>
    <col min="6394" max="6399" width="13.75" style="75" customWidth="1"/>
    <col min="6400" max="6400" width="12.25" style="75" customWidth="1"/>
    <col min="6401" max="6648" width="9.125" style="75"/>
    <col min="6649" max="6649" width="13.375" style="75" customWidth="1"/>
    <col min="6650" max="6655" width="13.75" style="75" customWidth="1"/>
    <col min="6656" max="6656" width="12.25" style="75" customWidth="1"/>
    <col min="6657" max="6904" width="9.125" style="75"/>
    <col min="6905" max="6905" width="13.375" style="75" customWidth="1"/>
    <col min="6906" max="6911" width="13.75" style="75" customWidth="1"/>
    <col min="6912" max="6912" width="12.25" style="75" customWidth="1"/>
    <col min="6913" max="7160" width="9.125" style="75"/>
    <col min="7161" max="7161" width="13.375" style="75" customWidth="1"/>
    <col min="7162" max="7167" width="13.75" style="75" customWidth="1"/>
    <col min="7168" max="7168" width="12.25" style="75" customWidth="1"/>
    <col min="7169" max="7416" width="9.125" style="75"/>
    <col min="7417" max="7417" width="13.375" style="75" customWidth="1"/>
    <col min="7418" max="7423" width="13.75" style="75" customWidth="1"/>
    <col min="7424" max="7424" width="12.25" style="75" customWidth="1"/>
    <col min="7425" max="7672" width="9.125" style="75"/>
    <col min="7673" max="7673" width="13.375" style="75" customWidth="1"/>
    <col min="7674" max="7679" width="13.75" style="75" customWidth="1"/>
    <col min="7680" max="7680" width="12.25" style="75" customWidth="1"/>
    <col min="7681" max="7928" width="9.125" style="75"/>
    <col min="7929" max="7929" width="13.375" style="75" customWidth="1"/>
    <col min="7930" max="7935" width="13.75" style="75" customWidth="1"/>
    <col min="7936" max="7936" width="12.25" style="75" customWidth="1"/>
    <col min="7937" max="8184" width="9.125" style="75"/>
    <col min="8185" max="8185" width="13.375" style="75" customWidth="1"/>
    <col min="8186" max="8191" width="13.75" style="75" customWidth="1"/>
    <col min="8192" max="8192" width="12.25" style="75" customWidth="1"/>
    <col min="8193" max="8440" width="9.125" style="75"/>
    <col min="8441" max="8441" width="13.375" style="75" customWidth="1"/>
    <col min="8442" max="8447" width="13.75" style="75" customWidth="1"/>
    <col min="8448" max="8448" width="12.25" style="75" customWidth="1"/>
    <col min="8449" max="8696" width="9.125" style="75"/>
    <col min="8697" max="8697" width="13.375" style="75" customWidth="1"/>
    <col min="8698" max="8703" width="13.75" style="75" customWidth="1"/>
    <col min="8704" max="8704" width="12.25" style="75" customWidth="1"/>
    <col min="8705" max="8952" width="9.125" style="75"/>
    <col min="8953" max="8953" width="13.375" style="75" customWidth="1"/>
    <col min="8954" max="8959" width="13.75" style="75" customWidth="1"/>
    <col min="8960" max="8960" width="12.25" style="75" customWidth="1"/>
    <col min="8961" max="9208" width="9.125" style="75"/>
    <col min="9209" max="9209" width="13.375" style="75" customWidth="1"/>
    <col min="9210" max="9215" width="13.75" style="75" customWidth="1"/>
    <col min="9216" max="9216" width="12.25" style="75" customWidth="1"/>
    <col min="9217" max="9464" width="9.125" style="75"/>
    <col min="9465" max="9465" width="13.375" style="75" customWidth="1"/>
    <col min="9466" max="9471" width="13.75" style="75" customWidth="1"/>
    <col min="9472" max="9472" width="12.25" style="75" customWidth="1"/>
    <col min="9473" max="9720" width="9.125" style="75"/>
    <col min="9721" max="9721" width="13.375" style="75" customWidth="1"/>
    <col min="9722" max="9727" width="13.75" style="75" customWidth="1"/>
    <col min="9728" max="9728" width="12.25" style="75" customWidth="1"/>
    <col min="9729" max="9976" width="9.125" style="75"/>
    <col min="9977" max="9977" width="13.375" style="75" customWidth="1"/>
    <col min="9978" max="9983" width="13.75" style="75" customWidth="1"/>
    <col min="9984" max="9984" width="12.25" style="75" customWidth="1"/>
    <col min="9985" max="10232" width="9.125" style="75"/>
    <col min="10233" max="10233" width="13.375" style="75" customWidth="1"/>
    <col min="10234" max="10239" width="13.75" style="75" customWidth="1"/>
    <col min="10240" max="10240" width="12.25" style="75" customWidth="1"/>
    <col min="10241" max="10488" width="9.125" style="75"/>
    <col min="10489" max="10489" width="13.375" style="75" customWidth="1"/>
    <col min="10490" max="10495" width="13.75" style="75" customWidth="1"/>
    <col min="10496" max="10496" width="12.25" style="75" customWidth="1"/>
    <col min="10497" max="10744" width="9.125" style="75"/>
    <col min="10745" max="10745" width="13.375" style="75" customWidth="1"/>
    <col min="10746" max="10751" width="13.75" style="75" customWidth="1"/>
    <col min="10752" max="10752" width="12.25" style="75" customWidth="1"/>
    <col min="10753" max="11000" width="9.125" style="75"/>
    <col min="11001" max="11001" width="13.375" style="75" customWidth="1"/>
    <col min="11002" max="11007" width="13.75" style="75" customWidth="1"/>
    <col min="11008" max="11008" width="12.25" style="75" customWidth="1"/>
    <col min="11009" max="11256" width="9.125" style="75"/>
    <col min="11257" max="11257" width="13.375" style="75" customWidth="1"/>
    <col min="11258" max="11263" width="13.75" style="75" customWidth="1"/>
    <col min="11264" max="11264" width="12.25" style="75" customWidth="1"/>
    <col min="11265" max="11512" width="9.125" style="75"/>
    <col min="11513" max="11513" width="13.375" style="75" customWidth="1"/>
    <col min="11514" max="11519" width="13.75" style="75" customWidth="1"/>
    <col min="11520" max="11520" width="12.25" style="75" customWidth="1"/>
    <col min="11521" max="11768" width="9.125" style="75"/>
    <col min="11769" max="11769" width="13.375" style="75" customWidth="1"/>
    <col min="11770" max="11775" width="13.75" style="75" customWidth="1"/>
    <col min="11776" max="11776" width="12.25" style="75" customWidth="1"/>
    <col min="11777" max="12024" width="9.125" style="75"/>
    <col min="12025" max="12025" width="13.375" style="75" customWidth="1"/>
    <col min="12026" max="12031" width="13.75" style="75" customWidth="1"/>
    <col min="12032" max="12032" width="12.25" style="75" customWidth="1"/>
    <col min="12033" max="12280" width="9.125" style="75"/>
    <col min="12281" max="12281" width="13.375" style="75" customWidth="1"/>
    <col min="12282" max="12287" width="13.75" style="75" customWidth="1"/>
    <col min="12288" max="12288" width="12.25" style="75" customWidth="1"/>
    <col min="12289" max="12536" width="9.125" style="75"/>
    <col min="12537" max="12537" width="13.375" style="75" customWidth="1"/>
    <col min="12538" max="12543" width="13.75" style="75" customWidth="1"/>
    <col min="12544" max="12544" width="12.25" style="75" customWidth="1"/>
    <col min="12545" max="12792" width="9.125" style="75"/>
    <col min="12793" max="12793" width="13.375" style="75" customWidth="1"/>
    <col min="12794" max="12799" width="13.75" style="75" customWidth="1"/>
    <col min="12800" max="12800" width="12.25" style="75" customWidth="1"/>
    <col min="12801" max="13048" width="9.125" style="75"/>
    <col min="13049" max="13049" width="13.375" style="75" customWidth="1"/>
    <col min="13050" max="13055" width="13.75" style="75" customWidth="1"/>
    <col min="13056" max="13056" width="12.25" style="75" customWidth="1"/>
    <col min="13057" max="13304" width="9.125" style="75"/>
    <col min="13305" max="13305" width="13.375" style="75" customWidth="1"/>
    <col min="13306" max="13311" width="13.75" style="75" customWidth="1"/>
    <col min="13312" max="13312" width="12.25" style="75" customWidth="1"/>
    <col min="13313" max="13560" width="9.125" style="75"/>
    <col min="13561" max="13561" width="13.375" style="75" customWidth="1"/>
    <col min="13562" max="13567" width="13.75" style="75" customWidth="1"/>
    <col min="13568" max="13568" width="12.25" style="75" customWidth="1"/>
    <col min="13569" max="13816" width="9.125" style="75"/>
    <col min="13817" max="13817" width="13.375" style="75" customWidth="1"/>
    <col min="13818" max="13823" width="13.75" style="75" customWidth="1"/>
    <col min="13824" max="13824" width="12.25" style="75" customWidth="1"/>
    <col min="13825" max="14072" width="9.125" style="75"/>
    <col min="14073" max="14073" width="13.375" style="75" customWidth="1"/>
    <col min="14074" max="14079" width="13.75" style="75" customWidth="1"/>
    <col min="14080" max="14080" width="12.25" style="75" customWidth="1"/>
    <col min="14081" max="14328" width="9.125" style="75"/>
    <col min="14329" max="14329" width="13.375" style="75" customWidth="1"/>
    <col min="14330" max="14335" width="13.75" style="75" customWidth="1"/>
    <col min="14336" max="14336" width="12.25" style="75" customWidth="1"/>
    <col min="14337" max="14584" width="9.125" style="75"/>
    <col min="14585" max="14585" width="13.375" style="75" customWidth="1"/>
    <col min="14586" max="14591" width="13.75" style="75" customWidth="1"/>
    <col min="14592" max="14592" width="12.25" style="75" customWidth="1"/>
    <col min="14593" max="14840" width="9.125" style="75"/>
    <col min="14841" max="14841" width="13.375" style="75" customWidth="1"/>
    <col min="14842" max="14847" width="13.75" style="75" customWidth="1"/>
    <col min="14848" max="14848" width="12.25" style="75" customWidth="1"/>
    <col min="14849" max="15096" width="9.125" style="75"/>
    <col min="15097" max="15097" width="13.375" style="75" customWidth="1"/>
    <col min="15098" max="15103" width="13.75" style="75" customWidth="1"/>
    <col min="15104" max="15104" width="12.25" style="75" customWidth="1"/>
    <col min="15105" max="15352" width="9.125" style="75"/>
    <col min="15353" max="15353" width="13.375" style="75" customWidth="1"/>
    <col min="15354" max="15359" width="13.75" style="75" customWidth="1"/>
    <col min="15360" max="15360" width="12.25" style="75" customWidth="1"/>
    <col min="15361" max="15608" width="9.125" style="75"/>
    <col min="15609" max="15609" width="13.375" style="75" customWidth="1"/>
    <col min="15610" max="15615" width="13.75" style="75" customWidth="1"/>
    <col min="15616" max="15616" width="12.25" style="75" customWidth="1"/>
    <col min="15617" max="15864" width="9.125" style="75"/>
    <col min="15865" max="15865" width="13.375" style="75" customWidth="1"/>
    <col min="15866" max="15871" width="13.75" style="75" customWidth="1"/>
    <col min="15872" max="15872" width="12.25" style="75" customWidth="1"/>
    <col min="15873" max="16120" width="9.125" style="75"/>
    <col min="16121" max="16121" width="13.375" style="75" customWidth="1"/>
    <col min="16122" max="16127" width="13.75" style="75" customWidth="1"/>
    <col min="16128" max="16128" width="12.25" style="75" customWidth="1"/>
    <col min="16129" max="16384" width="9.125" style="75"/>
  </cols>
  <sheetData>
    <row r="1" spans="1:8" ht="18.75" customHeight="1">
      <c r="A1" s="364" t="s">
        <v>153</v>
      </c>
      <c r="B1" s="364"/>
      <c r="C1" s="364"/>
      <c r="D1" s="364"/>
      <c r="E1" s="364"/>
      <c r="F1" s="364"/>
      <c r="G1" s="364"/>
      <c r="H1" s="364"/>
    </row>
    <row r="2" spans="1:8" ht="22.5" customHeight="1" thickBot="1">
      <c r="A2" s="365" t="s">
        <v>457</v>
      </c>
      <c r="B2" s="365"/>
      <c r="C2" s="365"/>
      <c r="D2" s="365"/>
      <c r="E2" s="365"/>
      <c r="F2" s="365"/>
      <c r="G2" s="365"/>
      <c r="H2" s="365"/>
    </row>
    <row r="3" spans="1:8" ht="24" customHeight="1" thickTop="1">
      <c r="A3" s="363" t="s">
        <v>1</v>
      </c>
      <c r="B3" s="373" t="s">
        <v>58</v>
      </c>
      <c r="C3" s="373"/>
      <c r="D3" s="373"/>
      <c r="E3" s="373"/>
      <c r="F3" s="373"/>
      <c r="G3" s="373"/>
      <c r="H3" s="363" t="s">
        <v>27</v>
      </c>
    </row>
    <row r="4" spans="1:8" ht="27.75" customHeight="1">
      <c r="A4" s="374"/>
      <c r="B4" s="88" t="s">
        <v>54</v>
      </c>
      <c r="C4" s="88" t="s">
        <v>55</v>
      </c>
      <c r="D4" s="88" t="s">
        <v>131</v>
      </c>
      <c r="E4" s="88" t="s">
        <v>56</v>
      </c>
      <c r="F4" s="88" t="s">
        <v>57</v>
      </c>
      <c r="G4" s="88" t="s">
        <v>132</v>
      </c>
      <c r="H4" s="374"/>
    </row>
    <row r="5" spans="1:8" ht="21.95" customHeight="1">
      <c r="A5" s="45" t="s">
        <v>9</v>
      </c>
      <c r="B5" s="53">
        <v>31.46853146853147</v>
      </c>
      <c r="C5" s="53">
        <v>4.895104895104895</v>
      </c>
      <c r="D5" s="53">
        <v>0.69930069930069927</v>
      </c>
      <c r="E5" s="53">
        <v>46.153846153846153</v>
      </c>
      <c r="F5" s="53">
        <v>16.083916083916083</v>
      </c>
      <c r="G5" s="53">
        <v>0.69930069930069927</v>
      </c>
      <c r="H5" s="53">
        <v>100</v>
      </c>
    </row>
    <row r="6" spans="1:8" ht="21.95" customHeight="1">
      <c r="A6" s="86" t="s">
        <v>10</v>
      </c>
      <c r="B6" s="105">
        <v>29.924242424242426</v>
      </c>
      <c r="C6" s="105">
        <v>9.0909090909090917</v>
      </c>
      <c r="D6" s="105">
        <v>7.5757575757575761</v>
      </c>
      <c r="E6" s="105">
        <v>37.878787878787875</v>
      </c>
      <c r="F6" s="105">
        <v>14.015151515151516</v>
      </c>
      <c r="G6" s="105">
        <v>1.5151515151515151</v>
      </c>
      <c r="H6" s="105">
        <v>100</v>
      </c>
    </row>
    <row r="7" spans="1:8" ht="21.95" customHeight="1">
      <c r="A7" s="86" t="s">
        <v>11</v>
      </c>
      <c r="B7" s="105">
        <v>37.52711496746204</v>
      </c>
      <c r="C7" s="105">
        <v>2.3861171366594358</v>
      </c>
      <c r="D7" s="105">
        <v>0.86767895878524948</v>
      </c>
      <c r="E7" s="105">
        <v>42.950108459869845</v>
      </c>
      <c r="F7" s="105">
        <v>14.533622559652928</v>
      </c>
      <c r="G7" s="105">
        <v>1.735357917570499</v>
      </c>
      <c r="H7" s="105">
        <v>100</v>
      </c>
    </row>
    <row r="8" spans="1:8" ht="21.95" customHeight="1">
      <c r="A8" s="86" t="s">
        <v>12</v>
      </c>
      <c r="B8" s="105">
        <v>35.365853658536587</v>
      </c>
      <c r="C8" s="105">
        <v>4.2682926829268295</v>
      </c>
      <c r="D8" s="105">
        <v>1.2195121951219512</v>
      </c>
      <c r="E8" s="105">
        <v>51.219512195121951</v>
      </c>
      <c r="F8" s="105">
        <v>7.3170731707317076</v>
      </c>
      <c r="G8" s="105">
        <v>0.6097560975609756</v>
      </c>
      <c r="H8" s="105">
        <v>100</v>
      </c>
    </row>
    <row r="9" spans="1:8" ht="21.95" customHeight="1">
      <c r="A9" s="86" t="s">
        <v>13</v>
      </c>
      <c r="B9" s="105">
        <v>25.53846153846154</v>
      </c>
      <c r="C9" s="105">
        <v>9.8461538461538467</v>
      </c>
      <c r="D9" s="105">
        <v>6.1538461538461542</v>
      </c>
      <c r="E9" s="105">
        <v>31.384615384615383</v>
      </c>
      <c r="F9" s="105">
        <v>17.53846153846154</v>
      </c>
      <c r="G9" s="105">
        <v>9.5384615384615383</v>
      </c>
      <c r="H9" s="105">
        <v>100</v>
      </c>
    </row>
    <row r="10" spans="1:8" ht="21.95" customHeight="1">
      <c r="A10" s="86" t="s">
        <v>14</v>
      </c>
      <c r="B10" s="105">
        <v>45.625</v>
      </c>
      <c r="C10" s="107">
        <v>0.625</v>
      </c>
      <c r="D10" s="105">
        <v>1.875</v>
      </c>
      <c r="E10" s="105">
        <v>47.5</v>
      </c>
      <c r="F10" s="105">
        <v>4.375</v>
      </c>
      <c r="G10" s="105">
        <v>0</v>
      </c>
      <c r="H10" s="105">
        <v>100</v>
      </c>
    </row>
    <row r="11" spans="1:8" ht="21.95" customHeight="1">
      <c r="A11" s="86" t="s">
        <v>15</v>
      </c>
      <c r="B11" s="105">
        <v>30.303030303030305</v>
      </c>
      <c r="C11" s="105">
        <v>9.0909090909090917</v>
      </c>
      <c r="D11" s="105">
        <v>0</v>
      </c>
      <c r="E11" s="105">
        <v>43.030303030303031</v>
      </c>
      <c r="F11" s="105">
        <v>14.545454545454545</v>
      </c>
      <c r="G11" s="105">
        <v>3.0303030303030303</v>
      </c>
      <c r="H11" s="105">
        <v>100</v>
      </c>
    </row>
    <row r="12" spans="1:8" ht="21.95" customHeight="1">
      <c r="A12" s="86" t="s">
        <v>16</v>
      </c>
      <c r="B12" s="105">
        <v>27.882960413080895</v>
      </c>
      <c r="C12" s="105">
        <v>13.080895008605852</v>
      </c>
      <c r="D12" s="105">
        <v>6.540447504302926</v>
      </c>
      <c r="E12" s="105">
        <v>35.972461273666092</v>
      </c>
      <c r="F12" s="105">
        <v>15.490533562822719</v>
      </c>
      <c r="G12" s="105">
        <v>1.0327022375215147</v>
      </c>
      <c r="H12" s="105">
        <v>100</v>
      </c>
    </row>
    <row r="13" spans="1:8" ht="21.95" customHeight="1">
      <c r="A13" s="86" t="s">
        <v>17</v>
      </c>
      <c r="B13" s="105">
        <v>30.366492146596858</v>
      </c>
      <c r="C13" s="105">
        <v>7.329842931937173</v>
      </c>
      <c r="D13" s="105">
        <v>2.6178010471204187</v>
      </c>
      <c r="E13" s="105">
        <v>41.361256544502616</v>
      </c>
      <c r="F13" s="105">
        <v>16.230366492146597</v>
      </c>
      <c r="G13" s="105">
        <v>2.0942408376963351</v>
      </c>
      <c r="H13" s="105">
        <v>100</v>
      </c>
    </row>
    <row r="14" spans="1:8" ht="21.95" customHeight="1">
      <c r="A14" s="86" t="s">
        <v>18</v>
      </c>
      <c r="B14" s="105">
        <v>30.303030303030305</v>
      </c>
      <c r="C14" s="105">
        <v>9.0909090909090917</v>
      </c>
      <c r="D14" s="105">
        <v>9.0909090909090917</v>
      </c>
      <c r="E14" s="105">
        <v>34.343434343434346</v>
      </c>
      <c r="F14" s="105">
        <v>15.151515151515152</v>
      </c>
      <c r="G14" s="105">
        <v>2.0202020202020203</v>
      </c>
      <c r="H14" s="105">
        <v>100</v>
      </c>
    </row>
    <row r="15" spans="1:8" ht="21.95" customHeight="1">
      <c r="A15" s="86" t="s">
        <v>19</v>
      </c>
      <c r="B15" s="105">
        <v>43.661971830985912</v>
      </c>
      <c r="C15" s="105">
        <v>7.042253521126761</v>
      </c>
      <c r="D15" s="105">
        <v>0</v>
      </c>
      <c r="E15" s="105">
        <v>47.887323943661968</v>
      </c>
      <c r="F15" s="105">
        <v>1.408450704225352</v>
      </c>
      <c r="G15" s="105">
        <v>0</v>
      </c>
      <c r="H15" s="105">
        <v>100</v>
      </c>
    </row>
    <row r="16" spans="1:8" ht="21.95" customHeight="1">
      <c r="A16" s="86" t="s">
        <v>20</v>
      </c>
      <c r="B16" s="105">
        <v>30.456852791878173</v>
      </c>
      <c r="C16" s="105">
        <v>6.5989847715736039</v>
      </c>
      <c r="D16" s="105">
        <v>3.0456852791878171</v>
      </c>
      <c r="E16" s="105">
        <v>37.055837563451774</v>
      </c>
      <c r="F16" s="105">
        <v>20.81218274111675</v>
      </c>
      <c r="G16" s="105">
        <v>2.030456852791878</v>
      </c>
      <c r="H16" s="105">
        <v>100</v>
      </c>
    </row>
    <row r="17" spans="1:10" ht="21.95" customHeight="1">
      <c r="A17" s="86" t="s">
        <v>21</v>
      </c>
      <c r="B17" s="105">
        <v>22.340425531914892</v>
      </c>
      <c r="C17" s="105">
        <v>17.021276595744681</v>
      </c>
      <c r="D17" s="105">
        <v>8.5106382978723403</v>
      </c>
      <c r="E17" s="105">
        <v>29.787234042553191</v>
      </c>
      <c r="F17" s="105">
        <v>15.957446808510639</v>
      </c>
      <c r="G17" s="105">
        <v>6.3829787234042552</v>
      </c>
      <c r="H17" s="105">
        <v>100</v>
      </c>
    </row>
    <row r="18" spans="1:10" ht="21.95" customHeight="1">
      <c r="A18" s="86" t="s">
        <v>22</v>
      </c>
      <c r="B18" s="105">
        <v>36</v>
      </c>
      <c r="C18" s="105">
        <v>2.6666666666666665</v>
      </c>
      <c r="D18" s="105">
        <v>4</v>
      </c>
      <c r="E18" s="105">
        <v>44</v>
      </c>
      <c r="F18" s="105">
        <v>6.666666666666667</v>
      </c>
      <c r="G18" s="105">
        <v>6.666666666666667</v>
      </c>
      <c r="H18" s="105">
        <v>100</v>
      </c>
    </row>
    <row r="19" spans="1:10" ht="21.95" customHeight="1">
      <c r="A19" s="86" t="s">
        <v>23</v>
      </c>
      <c r="B19" s="53">
        <v>38.582677165354333</v>
      </c>
      <c r="C19" s="53">
        <v>4.7244094488188972</v>
      </c>
      <c r="D19" s="53">
        <v>2.3622047244094486</v>
      </c>
      <c r="E19" s="53">
        <v>44.094488188976378</v>
      </c>
      <c r="F19" s="53">
        <v>9.4488188976377945</v>
      </c>
      <c r="G19" s="53">
        <v>0.78740157480314965</v>
      </c>
      <c r="H19" s="105">
        <v>100</v>
      </c>
    </row>
    <row r="20" spans="1:10" ht="21.95" customHeight="1">
      <c r="A20" s="86" t="s">
        <v>24</v>
      </c>
      <c r="B20" s="112">
        <v>29.508196721311474</v>
      </c>
      <c r="C20" s="112">
        <v>3.278688524590164</v>
      </c>
      <c r="D20" s="112">
        <v>0.81967213114754101</v>
      </c>
      <c r="E20" s="112">
        <v>33.606557377049178</v>
      </c>
      <c r="F20" s="112">
        <v>5.7377049180327866</v>
      </c>
      <c r="G20" s="112">
        <v>27.049180327868854</v>
      </c>
      <c r="H20" s="105">
        <v>100</v>
      </c>
    </row>
    <row r="21" spans="1:10" ht="21.95" customHeight="1">
      <c r="A21" s="86" t="s">
        <v>25</v>
      </c>
      <c r="B21" s="105">
        <v>33.484162895927604</v>
      </c>
      <c r="C21" s="105">
        <v>1.3574660633484164</v>
      </c>
      <c r="D21" s="105">
        <v>0.90497737556561086</v>
      </c>
      <c r="E21" s="105">
        <v>33.936651583710407</v>
      </c>
      <c r="F21" s="105">
        <v>1.3574660633484164</v>
      </c>
      <c r="G21" s="105">
        <v>28.959276018099548</v>
      </c>
      <c r="H21" s="105">
        <v>100</v>
      </c>
    </row>
    <row r="22" spans="1:10" ht="21.95" customHeight="1">
      <c r="A22" s="45" t="s">
        <v>26</v>
      </c>
      <c r="B22" s="53">
        <v>27.215189873417721</v>
      </c>
      <c r="C22" s="53">
        <v>5.6962025316455698</v>
      </c>
      <c r="D22" s="53">
        <v>3.7974683544303796</v>
      </c>
      <c r="E22" s="53">
        <v>35.443037974683541</v>
      </c>
      <c r="F22" s="53">
        <v>18.354430379746834</v>
      </c>
      <c r="G22" s="53">
        <v>9.4936708860759502</v>
      </c>
      <c r="H22" s="53">
        <v>100</v>
      </c>
    </row>
    <row r="23" spans="1:10" ht="21.95" customHeight="1" thickBot="1">
      <c r="A23" s="77" t="s">
        <v>27</v>
      </c>
      <c r="B23" s="103">
        <v>31.840796019900498</v>
      </c>
      <c r="C23" s="103">
        <v>7.0204532891100051</v>
      </c>
      <c r="D23" s="103">
        <v>3.6207849640685463</v>
      </c>
      <c r="E23" s="103">
        <v>39.110005527915973</v>
      </c>
      <c r="F23" s="103">
        <v>13.156440022111664</v>
      </c>
      <c r="G23" s="103">
        <v>5.2515201768933109</v>
      </c>
      <c r="H23" s="103">
        <v>100</v>
      </c>
    </row>
    <row r="24" spans="1:10" ht="15" thickTop="1"/>
    <row r="26" spans="1:10" ht="19.5" customHeight="1" thickBot="1"/>
    <row r="27" spans="1:10" ht="22.5" customHeight="1">
      <c r="A27" s="354" t="s">
        <v>437</v>
      </c>
      <c r="B27" s="354"/>
      <c r="C27" s="366">
        <v>81</v>
      </c>
      <c r="D27" s="366"/>
      <c r="E27" s="366"/>
      <c r="F27" s="366"/>
      <c r="G27" s="366"/>
      <c r="H27" s="366"/>
      <c r="I27" s="354"/>
      <c r="J27" s="354"/>
    </row>
  </sheetData>
  <mergeCells count="6">
    <mergeCell ref="C27:H27"/>
    <mergeCell ref="A1:H1"/>
    <mergeCell ref="A2:H2"/>
    <mergeCell ref="A3:A4"/>
    <mergeCell ref="B3:G3"/>
    <mergeCell ref="H3:H4"/>
  </mergeCells>
  <printOptions horizontalCentered="1"/>
  <pageMargins left="0.51181102362204722" right="0.51181102362204722" top="0.59055118110236227" bottom="0.19685039370078741"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37</vt:i4>
      </vt:variant>
      <vt:variant>
        <vt:lpstr>نطاقات تمت تسميتها</vt:lpstr>
      </vt:variant>
      <vt:variant>
        <vt:i4>34</vt:i4>
      </vt:variant>
    </vt:vector>
  </HeadingPairs>
  <TitlesOfParts>
    <vt:vector size="71" baseType="lpstr">
      <vt:lpstr>1</vt:lpstr>
      <vt:lpstr>2</vt:lpstr>
      <vt:lpstr>4</vt:lpstr>
      <vt:lpstr>8</vt:lpstr>
      <vt:lpstr>9</vt:lpstr>
      <vt:lpstr>11</vt:lpstr>
      <vt:lpstr>13</vt:lpstr>
      <vt:lpstr>14</vt:lpstr>
      <vt:lpstr>16</vt:lpstr>
      <vt:lpstr>18</vt:lpstr>
      <vt:lpstr>19</vt:lpstr>
      <vt:lpstr>20</vt:lpstr>
      <vt:lpstr>21</vt:lpstr>
      <vt:lpstr>25</vt:lpstr>
      <vt:lpstr>29</vt:lpstr>
      <vt:lpstr>31</vt:lpstr>
      <vt:lpstr>33</vt:lpstr>
      <vt:lpstr>39</vt:lpstr>
      <vt:lpstr>40</vt:lpstr>
      <vt:lpstr>41</vt:lpstr>
      <vt:lpstr>26 فارغ (3)</vt:lpstr>
      <vt:lpstr>45</vt:lpstr>
      <vt:lpstr>47</vt:lpstr>
      <vt:lpstr>48 </vt:lpstr>
      <vt:lpstr>51 </vt:lpstr>
      <vt:lpstr>52 </vt:lpstr>
      <vt:lpstr>65 </vt:lpstr>
      <vt:lpstr>66</vt:lpstr>
      <vt:lpstr>67</vt:lpstr>
      <vt:lpstr>68</vt:lpstr>
      <vt:lpstr>69</vt:lpstr>
      <vt:lpstr>72</vt:lpstr>
      <vt:lpstr>75</vt:lpstr>
      <vt:lpstr>78</vt:lpstr>
      <vt:lpstr>81</vt:lpstr>
      <vt:lpstr>احتساب الطاقة</vt:lpstr>
      <vt:lpstr>74 و75 الجديد لللإحتساب الجديد</vt:lpstr>
      <vt:lpstr>'1'!Print_Area</vt:lpstr>
      <vt:lpstr>'11'!Print_Area</vt:lpstr>
      <vt:lpstr>'13'!Print_Area</vt:lpstr>
      <vt:lpstr>'14'!Print_Area</vt:lpstr>
      <vt:lpstr>'16'!Print_Area</vt:lpstr>
      <vt:lpstr>'18'!Print_Area</vt:lpstr>
      <vt:lpstr>'2'!Print_Area</vt:lpstr>
      <vt:lpstr>'21'!Print_Area</vt:lpstr>
      <vt:lpstr>'25'!Print_Area</vt:lpstr>
      <vt:lpstr>'26 فارغ (3)'!Print_Area</vt:lpstr>
      <vt:lpstr>'29'!Print_Area</vt:lpstr>
      <vt:lpstr>'31'!Print_Area</vt:lpstr>
      <vt:lpstr>'33'!Print_Area</vt:lpstr>
      <vt:lpstr>'39'!Print_Area</vt:lpstr>
      <vt:lpstr>'4'!Print_Area</vt:lpstr>
      <vt:lpstr>'40'!Print_Area</vt:lpstr>
      <vt:lpstr>'41'!Print_Area</vt:lpstr>
      <vt:lpstr>'45'!Print_Area</vt:lpstr>
      <vt:lpstr>'47'!Print_Area</vt:lpstr>
      <vt:lpstr>'48 '!Print_Area</vt:lpstr>
      <vt:lpstr>'51 '!Print_Area</vt:lpstr>
      <vt:lpstr>'52 '!Print_Area</vt:lpstr>
      <vt:lpstr>'65 '!Print_Area</vt:lpstr>
      <vt:lpstr>'66'!Print_Area</vt:lpstr>
      <vt:lpstr>'67'!Print_Area</vt:lpstr>
      <vt:lpstr>'68'!Print_Area</vt:lpstr>
      <vt:lpstr>'69'!Print_Area</vt:lpstr>
      <vt:lpstr>'72'!Print_Area</vt:lpstr>
      <vt:lpstr>'75'!Print_Area</vt:lpstr>
      <vt:lpstr>'78'!Print_Area</vt:lpstr>
      <vt:lpstr>'8'!Print_Area</vt:lpstr>
      <vt:lpstr>'81'!Print_Area</vt:lpstr>
      <vt:lpstr>'9'!Print_Area</vt:lpstr>
      <vt:lpstr>'احتساب الطاقة'!Print_Area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Administrator</cp:lastModifiedBy>
  <cp:lastPrinted>2013-11-26T10:18:01Z</cp:lastPrinted>
  <dcterms:created xsi:type="dcterms:W3CDTF">2012-02-17T06:40:12Z</dcterms:created>
  <dcterms:modified xsi:type="dcterms:W3CDTF">2018-05-21T06:26:09Z</dcterms:modified>
</cp:coreProperties>
</file>